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M:\!__oktv_2017_marc\"/>
    </mc:Choice>
  </mc:AlternateContent>
  <bookViews>
    <workbookView xWindow="0" yWindow="0" windowWidth="24000" windowHeight="14820"/>
  </bookViews>
  <sheets>
    <sheet name="Vetélkedő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7" i="1" l="1"/>
  <c r="AD3" i="1"/>
  <c r="AD4" i="1"/>
  <c r="AD5" i="1"/>
  <c r="AD6" i="1"/>
  <c r="AD7" i="1"/>
  <c r="AD8" i="1"/>
  <c r="AD9" i="1"/>
  <c r="AD10" i="1"/>
  <c r="AD11" i="1"/>
  <c r="AD2" i="1"/>
  <c r="V17" i="1" l="1"/>
  <c r="B26" i="1"/>
  <c r="V23" i="1"/>
  <c r="V15" i="1" l="1"/>
  <c r="V16" i="1"/>
  <c r="V18" i="1"/>
  <c r="V19" i="1"/>
  <c r="V20" i="1"/>
  <c r="V21" i="1"/>
  <c r="V22" i="1"/>
  <c r="V14" i="1"/>
  <c r="J22" i="1" l="1"/>
  <c r="C14" i="1"/>
  <c r="D14" i="1"/>
  <c r="E14" i="1"/>
  <c r="F14" i="1"/>
  <c r="G14" i="1"/>
  <c r="H14" i="1"/>
  <c r="I14" i="1"/>
  <c r="J14" i="1"/>
  <c r="K14" i="1"/>
  <c r="L14" i="1"/>
  <c r="M14" i="1"/>
  <c r="N14" i="1"/>
  <c r="O14" i="1"/>
  <c r="P14" i="1"/>
  <c r="Q14" i="1"/>
  <c r="R14" i="1"/>
  <c r="S14" i="1"/>
  <c r="T14" i="1"/>
  <c r="U14" i="1"/>
  <c r="C15" i="1"/>
  <c r="D15" i="1"/>
  <c r="E15" i="1"/>
  <c r="F15" i="1"/>
  <c r="G15" i="1"/>
  <c r="H15" i="1"/>
  <c r="I15" i="1"/>
  <c r="J15" i="1"/>
  <c r="K15" i="1"/>
  <c r="L15" i="1"/>
  <c r="M15" i="1"/>
  <c r="N15" i="1"/>
  <c r="O15" i="1"/>
  <c r="P15" i="1"/>
  <c r="Q15" i="1"/>
  <c r="R15" i="1"/>
  <c r="S15" i="1"/>
  <c r="T15" i="1"/>
  <c r="U15" i="1"/>
  <c r="C16" i="1"/>
  <c r="D16" i="1"/>
  <c r="E16" i="1"/>
  <c r="F16" i="1"/>
  <c r="G16" i="1"/>
  <c r="H16" i="1"/>
  <c r="I16" i="1"/>
  <c r="J16" i="1"/>
  <c r="K16" i="1"/>
  <c r="L16" i="1"/>
  <c r="M16" i="1"/>
  <c r="N16" i="1"/>
  <c r="O16" i="1"/>
  <c r="P16" i="1"/>
  <c r="Q16" i="1"/>
  <c r="R16" i="1"/>
  <c r="S16" i="1"/>
  <c r="T16" i="1"/>
  <c r="U16" i="1"/>
  <c r="C17" i="1"/>
  <c r="D17" i="1"/>
  <c r="E17" i="1"/>
  <c r="F17" i="1"/>
  <c r="G17" i="1"/>
  <c r="H17" i="1"/>
  <c r="I17" i="1"/>
  <c r="J17" i="1"/>
  <c r="K17" i="1"/>
  <c r="L17" i="1"/>
  <c r="M17" i="1"/>
  <c r="N17" i="1"/>
  <c r="O17" i="1"/>
  <c r="P17" i="1"/>
  <c r="Q17" i="1"/>
  <c r="R17" i="1"/>
  <c r="S17" i="1"/>
  <c r="T17" i="1"/>
  <c r="U17" i="1"/>
  <c r="C18" i="1"/>
  <c r="D18" i="1"/>
  <c r="E18" i="1"/>
  <c r="F18" i="1"/>
  <c r="G18" i="1"/>
  <c r="H18" i="1"/>
  <c r="I18" i="1"/>
  <c r="J18" i="1"/>
  <c r="K18" i="1"/>
  <c r="L18" i="1"/>
  <c r="M18" i="1"/>
  <c r="N18" i="1"/>
  <c r="O18" i="1"/>
  <c r="P18" i="1"/>
  <c r="Q18" i="1"/>
  <c r="R18" i="1"/>
  <c r="S18" i="1"/>
  <c r="T18" i="1"/>
  <c r="U18" i="1"/>
  <c r="C19" i="1"/>
  <c r="D19" i="1"/>
  <c r="E19" i="1"/>
  <c r="F19" i="1"/>
  <c r="G19" i="1"/>
  <c r="H19" i="1"/>
  <c r="I19" i="1"/>
  <c r="J19" i="1"/>
  <c r="K19" i="1"/>
  <c r="L19" i="1"/>
  <c r="M19" i="1"/>
  <c r="N19" i="1"/>
  <c r="O19" i="1"/>
  <c r="P19" i="1"/>
  <c r="Q19" i="1"/>
  <c r="R19" i="1"/>
  <c r="S19" i="1"/>
  <c r="T19" i="1"/>
  <c r="U19" i="1"/>
  <c r="C20" i="1"/>
  <c r="D20" i="1"/>
  <c r="E20" i="1"/>
  <c r="F20" i="1"/>
  <c r="G20" i="1"/>
  <c r="H20" i="1"/>
  <c r="I20" i="1"/>
  <c r="J20" i="1"/>
  <c r="K20" i="1"/>
  <c r="L20" i="1"/>
  <c r="M20" i="1"/>
  <c r="N20" i="1"/>
  <c r="O20" i="1"/>
  <c r="P20" i="1"/>
  <c r="Q20" i="1"/>
  <c r="R20" i="1"/>
  <c r="S20" i="1"/>
  <c r="T20" i="1"/>
  <c r="U20" i="1"/>
  <c r="C21" i="1"/>
  <c r="D21" i="1"/>
  <c r="E21" i="1"/>
  <c r="F21" i="1"/>
  <c r="G21" i="1"/>
  <c r="H21" i="1"/>
  <c r="I21" i="1"/>
  <c r="J21" i="1"/>
  <c r="K21" i="1"/>
  <c r="L21" i="1"/>
  <c r="M21" i="1"/>
  <c r="N21" i="1"/>
  <c r="O21" i="1"/>
  <c r="P21" i="1"/>
  <c r="Q21" i="1"/>
  <c r="R21" i="1"/>
  <c r="S21" i="1"/>
  <c r="T21" i="1"/>
  <c r="U21" i="1"/>
  <c r="C22" i="1"/>
  <c r="D22" i="1"/>
  <c r="E22" i="1"/>
  <c r="F22" i="1"/>
  <c r="G22" i="1"/>
  <c r="H22" i="1"/>
  <c r="I22" i="1"/>
  <c r="K22" i="1"/>
  <c r="L22" i="1"/>
  <c r="M22" i="1"/>
  <c r="N22" i="1"/>
  <c r="O22" i="1"/>
  <c r="P22" i="1"/>
  <c r="Q22" i="1"/>
  <c r="R22" i="1"/>
  <c r="S22" i="1"/>
  <c r="T22" i="1"/>
  <c r="U22" i="1"/>
  <c r="C23" i="1"/>
  <c r="D23" i="1"/>
  <c r="E23" i="1"/>
  <c r="F23" i="1"/>
  <c r="G23" i="1"/>
  <c r="H23" i="1"/>
  <c r="I23" i="1"/>
  <c r="J23" i="1"/>
  <c r="K23" i="1"/>
  <c r="L23" i="1"/>
  <c r="M23" i="1"/>
  <c r="N23" i="1"/>
  <c r="O23" i="1"/>
  <c r="P23" i="1"/>
  <c r="Q23" i="1"/>
  <c r="R23" i="1"/>
  <c r="S23" i="1"/>
  <c r="T23" i="1"/>
  <c r="U23" i="1"/>
  <c r="B15" i="1"/>
  <c r="B16" i="1"/>
  <c r="B17" i="1"/>
  <c r="B18" i="1"/>
  <c r="B19" i="1"/>
  <c r="B20" i="1"/>
  <c r="B21" i="1"/>
  <c r="B22" i="1"/>
  <c r="B23" i="1"/>
  <c r="B14" i="1"/>
</calcChain>
</file>

<file path=xl/sharedStrings.xml><?xml version="1.0" encoding="utf-8"?>
<sst xmlns="http://schemas.openxmlformats.org/spreadsheetml/2006/main" count="125" uniqueCount="67">
  <si>
    <t>Palagáz</t>
  </si>
  <si>
    <t>Üledékes Kőzet</t>
  </si>
  <si>
    <t>Pirolízis</t>
  </si>
  <si>
    <t>Szabad Gyökök</t>
  </si>
  <si>
    <t>Kerozin</t>
  </si>
  <si>
    <t>Olefinek</t>
  </si>
  <si>
    <t>Katalizátor</t>
  </si>
  <si>
    <t>Fenol</t>
  </si>
  <si>
    <t>Krakkolók</t>
  </si>
  <si>
    <t>Üvegházhatás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</si>
  <si>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</si>
  <si>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</si>
  <si>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</si>
  <si>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</si>
  <si>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</si>
  <si>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</si>
  <si>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</si>
  <si>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</si>
  <si>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</si>
  <si>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</si>
  <si>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</si>
  <si>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</si>
  <si>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</si>
  <si>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</si>
  <si>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</si>
  <si>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</si>
  <si>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</si>
  <si>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</si>
  <si>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</si>
  <si>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</si>
  <si>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-</t>
  </si>
  <si>
    <t>B158</t>
  </si>
  <si>
    <t>B-</t>
  </si>
  <si>
    <t>B123</t>
  </si>
  <si>
    <t>B93</t>
  </si>
  <si>
    <t>B197</t>
  </si>
  <si>
    <t>B184</t>
  </si>
  <si>
    <t>B116</t>
  </si>
  <si>
    <t>B140</t>
  </si>
  <si>
    <t>B45</t>
  </si>
  <si>
    <t>B133</t>
  </si>
  <si>
    <t>B146</t>
  </si>
  <si>
    <t>B201</t>
  </si>
  <si>
    <t>B152</t>
  </si>
  <si>
    <t>B229</t>
  </si>
  <si>
    <t>B236</t>
  </si>
  <si>
    <t>B71</t>
  </si>
  <si>
    <t>B172</t>
  </si>
  <si>
    <t>B95</t>
  </si>
  <si>
    <t>B47</t>
  </si>
  <si>
    <t>B235</t>
  </si>
  <si>
    <t>B177</t>
  </si>
  <si>
    <t>B153</t>
  </si>
  <si>
    <t>B43</t>
  </si>
  <si>
    <t>B163</t>
  </si>
  <si>
    <t>B119</t>
  </si>
  <si>
    <t>Elméleti</t>
  </si>
  <si>
    <t>Gyakorlati</t>
  </si>
  <si>
    <t>percen belül</t>
  </si>
  <si>
    <t>B181</t>
  </si>
  <si>
    <t>B214</t>
  </si>
  <si>
    <t>Megoldási idők mp-ben</t>
  </si>
  <si>
    <t>Pontszámok</t>
  </si>
  <si>
    <t>Összesen</t>
  </si>
  <si>
    <t>feladat</t>
  </si>
  <si>
    <t>Legtöbb pont:</t>
  </si>
  <si>
    <t>Legkevesebbet oldotta meg: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</si>
</sst>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General&quot; pont&quot;"/>
  </numFmts>
  <fonts count="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 style="thick">
        <color auto="1"/>
      </left>
      <right/>
      <top/>
      <bottom/>
      <diagonal/>
    </border>
    <border>
      <left/>
      <right style="thick">
        <color auto="1"/>
      </right>
      <top/>
      <bottom/>
      <diagonal/>
    </border>
    <border>
      <left style="thick">
        <color auto="1"/>
      </left>
      <right/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 style="thick">
        <color auto="1"/>
      </left>
      <right style="thick">
        <color auto="1"/>
      </right>
      <top style="thick">
        <color auto="1"/>
      </top>
      <bottom/>
      <diagonal/>
    </border>
    <border>
      <left style="thick">
        <color auto="1"/>
      </left>
      <right style="thick">
        <color auto="1"/>
      </right>
      <top/>
      <bottom/>
      <diagonal/>
    </border>
    <border>
      <left style="thick">
        <color auto="1"/>
      </left>
      <right style="thick">
        <color auto="1"/>
      </right>
      <top/>
      <bottom style="thick">
        <color auto="1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/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1" fillId="0" borderId="4" xfId="0" applyFont="1" applyBorder="1"/>
    <xf numFmtId="0" fontId="0" fillId="0" borderId="0" xfId="0" applyBorder="1" applyAlignment="1">
      <alignment horizontal="center"/>
    </xf>
    <xf numFmtId="0" fontId="0" fillId="0" borderId="5" xfId="0" applyBorder="1" applyAlignment="1">
      <alignment horizontal="center"/>
    </xf>
    <xf numFmtId="0" fontId="1" fillId="0" borderId="6" xfId="0" applyFont="1" applyBorder="1"/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6" xfId="0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164" fontId="0" fillId="0" borderId="2" xfId="0" applyNumberFormat="1" applyBorder="1" applyAlignment="1">
      <alignment horizontal="center"/>
    </xf>
    <xf numFmtId="164" fontId="0" fillId="0" borderId="4" xfId="0" applyNumberFormat="1" applyBorder="1" applyAlignment="1">
      <alignment horizontal="center"/>
    </xf>
    <xf numFmtId="164" fontId="0" fillId="0" borderId="0" xfId="0" applyNumberFormat="1" applyBorder="1" applyAlignment="1">
      <alignment horizontal="center"/>
    </xf>
    <xf numFmtId="164" fontId="0" fillId="0" borderId="6" xfId="0" applyNumberFormat="1" applyBorder="1" applyAlignment="1">
      <alignment horizontal="center"/>
    </xf>
    <xf numFmtId="164" fontId="0" fillId="0" borderId="7" xfId="0" applyNumberFormat="1" applyBorder="1" applyAlignment="1">
      <alignment horizontal="center"/>
    </xf>
    <xf numFmtId="164" fontId="0" fillId="0" borderId="9" xfId="0" applyNumberFormat="1" applyBorder="1"/>
    <xf numFmtId="164" fontId="0" fillId="0" borderId="10" xfId="0" applyNumberFormat="1" applyBorder="1"/>
    <xf numFmtId="164" fontId="0" fillId="0" borderId="11" xfId="0" applyNumberFormat="1" applyBorder="1"/>
    <xf numFmtId="0" fontId="2" fillId="2" borderId="0" xfId="0" applyFont="1" applyFill="1" applyBorder="1" applyAlignment="1">
      <alignment horizontal="center"/>
    </xf>
    <xf numFmtId="0" fontId="1" fillId="0" borderId="0" xfId="0" applyFont="1" applyFill="1" applyBorder="1"/>
    <xf numFmtId="0" fontId="0" fillId="0" borderId="0" xfId="0" applyAlignment="1"/>
    <xf numFmtId="0" fontId="0" fillId="0" borderId="0" xfId="0" applyAlignment="1">
      <alignment horizontal="center"/>
    </xf>
  </cellXfs>
  <cellStyles count="1">
    <cellStyle name="Normál" xfId="0" builtinId="0"/>
  </cellStyles>
  <dxfs count="3">
    <dxf>
      <font>
        <color rgb="FFFF0000"/>
      </font>
    </dxf>
    <dxf>
      <font>
        <b/>
        <i/>
        <color auto="1"/>
      </font>
    </dxf>
    <dxf>
      <fill>
        <patternFill>
          <bgColor theme="4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27"/>
  <sheetViews>
    <sheetView tabSelected="1" zoomScale="130" zoomScaleNormal="130"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B26" sqref="B26:G26"/>
    </sheetView>
  </sheetViews>
  <sheetFormatPr defaultRowHeight="15" x14ac:dyDescent="0.25"/>
  <cols>
    <col min="1" max="1" width="25.42578125" customWidth="1"/>
    <col min="2" max="21" width="7.7109375" customWidth="1"/>
  </cols>
  <sheetData>
    <row r="1" spans="1:30" ht="16.5" thickTop="1" thickBot="1" x14ac:dyDescent="0.3">
      <c r="A1" s="16" t="s">
        <v>61</v>
      </c>
      <c r="B1" s="3" t="s">
        <v>10</v>
      </c>
      <c r="C1" s="3" t="s">
        <v>11</v>
      </c>
      <c r="D1" s="3" t="s">
        <v>12</v>
      </c>
      <c r="E1" s="3" t="s">
        <v>13</v>
      </c>
      <c r="F1" s="3" t="s">
        <v>14</v>
      </c>
      <c r="G1" s="3" t="s">
        <v>15</v>
      </c>
      <c r="H1" s="3" t="s">
        <v>16</v>
      </c>
      <c r="I1" s="3" t="s">
        <v>17</v>
      </c>
      <c r="J1" s="3" t="s">
        <v>18</v>
      </c>
      <c r="K1" s="3" t="s">
        <v>19</v>
      </c>
      <c r="L1" s="3" t="s">
        <v>20</v>
      </c>
      <c r="M1" s="3" t="s">
        <v>21</v>
      </c>
      <c r="N1" s="3" t="s">
        <v>22</v>
      </c>
      <c r="O1" s="3" t="s">
        <v>23</v>
      </c>
      <c r="P1" s="3" t="s">
        <v>24</v>
      </c>
      <c r="Q1" s="3" t="s">
        <v>25</v>
      </c>
      <c r="R1" s="3" t="s">
        <v>26</v>
      </c>
      <c r="S1" s="3" t="s">
        <v>27</v>
      </c>
      <c r="T1" s="3" t="s">
        <v>28</v>
      </c>
      <c r="U1" s="4" t="s">
        <v>29</v>
      </c>
      <c r="V1" s="26" t="s">
        <v>64</v>
      </c>
      <c r="X1" s="1">
        <v>1</v>
      </c>
      <c r="Y1" s="1">
        <v>2</v>
      </c>
      <c r="Z1" s="1">
        <v>3</v>
      </c>
      <c r="AA1" s="1">
        <v>4</v>
      </c>
      <c r="AB1" t="s">
        <v>58</v>
      </c>
    </row>
    <row r="2" spans="1:30" ht="15.75" thickTop="1" x14ac:dyDescent="0.25">
      <c r="A2" s="5" t="s">
        <v>0</v>
      </c>
      <c r="B2" s="11" t="s">
        <v>59</v>
      </c>
      <c r="C2" s="12">
        <v>196</v>
      </c>
      <c r="D2" s="12" t="s">
        <v>32</v>
      </c>
      <c r="E2" s="12">
        <v>45</v>
      </c>
      <c r="F2" s="12">
        <v>177</v>
      </c>
      <c r="G2" s="12">
        <v>34</v>
      </c>
      <c r="H2" s="12">
        <v>64</v>
      </c>
      <c r="I2" s="12">
        <v>122</v>
      </c>
      <c r="J2" s="12">
        <v>112</v>
      </c>
      <c r="K2" s="12">
        <v>142</v>
      </c>
      <c r="L2" s="12">
        <v>182</v>
      </c>
      <c r="M2" s="12">
        <v>136</v>
      </c>
      <c r="N2" s="12">
        <v>176</v>
      </c>
      <c r="O2" s="12">
        <v>204</v>
      </c>
      <c r="P2" s="12">
        <v>59</v>
      </c>
      <c r="Q2" s="12" t="s">
        <v>30</v>
      </c>
      <c r="R2" s="12">
        <v>132</v>
      </c>
      <c r="S2" s="12">
        <v>113</v>
      </c>
      <c r="T2" s="12" t="s">
        <v>33</v>
      </c>
      <c r="U2" s="13">
        <v>116</v>
      </c>
      <c r="W2" t="s">
        <v>56</v>
      </c>
      <c r="X2" s="2">
        <v>10</v>
      </c>
      <c r="Y2" s="2">
        <v>8</v>
      </c>
      <c r="Z2" s="2">
        <v>6</v>
      </c>
      <c r="AA2" s="2">
        <v>5</v>
      </c>
      <c r="AD2">
        <f>COUNTIF(B2:U2,"B-")+COUNTIF(B2:U2,"-")</f>
        <v>2</v>
      </c>
    </row>
    <row r="3" spans="1:30" x14ac:dyDescent="0.25">
      <c r="A3" s="5" t="s">
        <v>1</v>
      </c>
      <c r="B3" s="14">
        <v>97</v>
      </c>
      <c r="C3" s="6">
        <v>212</v>
      </c>
      <c r="D3" s="6" t="s">
        <v>34</v>
      </c>
      <c r="E3" s="6">
        <v>120</v>
      </c>
      <c r="F3" s="6">
        <v>153</v>
      </c>
      <c r="G3" s="6" t="s">
        <v>32</v>
      </c>
      <c r="H3" s="6">
        <v>80</v>
      </c>
      <c r="I3" s="6">
        <v>186</v>
      </c>
      <c r="J3" s="6">
        <v>197</v>
      </c>
      <c r="K3" s="6">
        <v>147</v>
      </c>
      <c r="L3" s="6">
        <v>224</v>
      </c>
      <c r="M3" s="6">
        <v>103</v>
      </c>
      <c r="N3" s="6">
        <v>56</v>
      </c>
      <c r="O3" s="6" t="s">
        <v>32</v>
      </c>
      <c r="P3" s="6">
        <v>128</v>
      </c>
      <c r="Q3" s="6" t="s">
        <v>35</v>
      </c>
      <c r="R3" s="6">
        <v>147</v>
      </c>
      <c r="S3" s="6">
        <v>146</v>
      </c>
      <c r="T3" s="6">
        <v>149</v>
      </c>
      <c r="U3" s="7" t="s">
        <v>30</v>
      </c>
      <c r="W3" t="s">
        <v>57</v>
      </c>
      <c r="X3" s="2">
        <v>7</v>
      </c>
      <c r="Y3" s="2">
        <v>5</v>
      </c>
      <c r="Z3" s="2">
        <v>4</v>
      </c>
      <c r="AA3" s="2">
        <v>3</v>
      </c>
      <c r="AD3">
        <f t="shared" ref="AD3:AD11" si="0">COUNTIF(B3:U3,"B-")+COUNTIF(B3:U3,"-")</f>
        <v>3</v>
      </c>
    </row>
    <row r="4" spans="1:30" x14ac:dyDescent="0.25">
      <c r="A4" s="5" t="s">
        <v>2</v>
      </c>
      <c r="B4" s="14" t="s">
        <v>36</v>
      </c>
      <c r="C4" s="6">
        <v>110</v>
      </c>
      <c r="D4" s="6">
        <v>165</v>
      </c>
      <c r="E4" s="6">
        <v>78</v>
      </c>
      <c r="F4" s="6">
        <v>188</v>
      </c>
      <c r="G4" s="6" t="s">
        <v>30</v>
      </c>
      <c r="H4" s="6">
        <v>54</v>
      </c>
      <c r="I4" s="6" t="s">
        <v>30</v>
      </c>
      <c r="J4" s="6">
        <v>159</v>
      </c>
      <c r="K4" s="6">
        <v>35</v>
      </c>
      <c r="L4" s="6" t="s">
        <v>30</v>
      </c>
      <c r="M4" s="6" t="s">
        <v>37</v>
      </c>
      <c r="N4" s="6">
        <v>179</v>
      </c>
      <c r="O4" s="6" t="s">
        <v>38</v>
      </c>
      <c r="P4" s="6" t="s">
        <v>30</v>
      </c>
      <c r="Q4" s="6">
        <v>152</v>
      </c>
      <c r="R4" s="6">
        <v>175</v>
      </c>
      <c r="S4" s="6" t="s">
        <v>39</v>
      </c>
      <c r="T4" s="6">
        <v>196</v>
      </c>
      <c r="U4" s="7">
        <v>174</v>
      </c>
      <c r="AD4">
        <f t="shared" si="0"/>
        <v>4</v>
      </c>
    </row>
    <row r="5" spans="1:30" x14ac:dyDescent="0.25">
      <c r="A5" s="5" t="s">
        <v>3</v>
      </c>
      <c r="B5" s="14" t="s">
        <v>40</v>
      </c>
      <c r="C5" s="6">
        <v>39</v>
      </c>
      <c r="D5" s="6" t="s">
        <v>30</v>
      </c>
      <c r="E5" s="6">
        <v>113</v>
      </c>
      <c r="F5" s="6">
        <v>150</v>
      </c>
      <c r="G5" s="6">
        <v>154</v>
      </c>
      <c r="H5" s="6">
        <v>208</v>
      </c>
      <c r="I5" s="6">
        <v>175</v>
      </c>
      <c r="J5" s="6">
        <v>124</v>
      </c>
      <c r="K5" s="6">
        <v>187</v>
      </c>
      <c r="L5" s="6">
        <v>125</v>
      </c>
      <c r="M5" s="6" t="s">
        <v>41</v>
      </c>
      <c r="N5" s="6" t="s">
        <v>30</v>
      </c>
      <c r="O5" s="6" t="s">
        <v>30</v>
      </c>
      <c r="P5" s="6" t="s">
        <v>42</v>
      </c>
      <c r="Q5" s="6">
        <v>237</v>
      </c>
      <c r="R5" s="6">
        <v>165</v>
      </c>
      <c r="S5" s="6" t="s">
        <v>30</v>
      </c>
      <c r="T5" s="6">
        <v>105</v>
      </c>
      <c r="U5" s="7">
        <v>192</v>
      </c>
      <c r="AD5">
        <f t="shared" si="0"/>
        <v>4</v>
      </c>
    </row>
    <row r="6" spans="1:30" x14ac:dyDescent="0.25">
      <c r="A6" s="5" t="s">
        <v>4</v>
      </c>
      <c r="B6" s="14">
        <v>232</v>
      </c>
      <c r="C6" s="6">
        <v>214</v>
      </c>
      <c r="D6" s="6">
        <v>83</v>
      </c>
      <c r="E6" s="6" t="s">
        <v>32</v>
      </c>
      <c r="F6" s="6" t="s">
        <v>43</v>
      </c>
      <c r="G6" s="6">
        <v>96</v>
      </c>
      <c r="H6" s="6" t="s">
        <v>30</v>
      </c>
      <c r="I6" s="6" t="s">
        <v>32</v>
      </c>
      <c r="J6" s="6">
        <v>125</v>
      </c>
      <c r="K6" s="6">
        <v>166</v>
      </c>
      <c r="L6" s="6" t="s">
        <v>30</v>
      </c>
      <c r="M6" s="6">
        <v>125</v>
      </c>
      <c r="N6" s="6">
        <v>61</v>
      </c>
      <c r="O6" s="6">
        <v>205</v>
      </c>
      <c r="P6" s="6">
        <v>119</v>
      </c>
      <c r="Q6" s="6">
        <v>182</v>
      </c>
      <c r="R6" s="6" t="s">
        <v>32</v>
      </c>
      <c r="S6" s="6">
        <v>113</v>
      </c>
      <c r="T6" s="6" t="s">
        <v>44</v>
      </c>
      <c r="U6" s="7" t="s">
        <v>45</v>
      </c>
      <c r="AD6">
        <f t="shared" si="0"/>
        <v>5</v>
      </c>
    </row>
    <row r="7" spans="1:30" x14ac:dyDescent="0.25">
      <c r="A7" s="5" t="s">
        <v>5</v>
      </c>
      <c r="B7" s="14">
        <v>115</v>
      </c>
      <c r="C7" s="6">
        <v>63</v>
      </c>
      <c r="D7" s="6">
        <v>102</v>
      </c>
      <c r="E7" s="6">
        <v>222</v>
      </c>
      <c r="F7" s="6">
        <v>57</v>
      </c>
      <c r="G7" s="6">
        <v>90</v>
      </c>
      <c r="H7" s="6">
        <v>50</v>
      </c>
      <c r="I7" s="6">
        <v>233</v>
      </c>
      <c r="J7" s="6" t="s">
        <v>60</v>
      </c>
      <c r="K7" s="6" t="s">
        <v>31</v>
      </c>
      <c r="L7" s="6">
        <v>139</v>
      </c>
      <c r="M7" s="6">
        <v>235</v>
      </c>
      <c r="N7" s="6">
        <v>182</v>
      </c>
      <c r="O7" s="6">
        <v>218</v>
      </c>
      <c r="P7" s="6">
        <v>178</v>
      </c>
      <c r="Q7" s="6" t="s">
        <v>46</v>
      </c>
      <c r="R7" s="6">
        <v>224</v>
      </c>
      <c r="S7" s="6">
        <v>47</v>
      </c>
      <c r="T7" s="6">
        <v>113</v>
      </c>
      <c r="U7" s="7">
        <v>187</v>
      </c>
      <c r="AD7">
        <f t="shared" si="0"/>
        <v>0</v>
      </c>
    </row>
    <row r="8" spans="1:30" x14ac:dyDescent="0.25">
      <c r="A8" s="5" t="s">
        <v>6</v>
      </c>
      <c r="B8" s="14" t="s">
        <v>32</v>
      </c>
      <c r="C8" s="6" t="s">
        <v>32</v>
      </c>
      <c r="D8" s="6" t="s">
        <v>47</v>
      </c>
      <c r="E8" s="6">
        <v>214</v>
      </c>
      <c r="F8" s="6">
        <v>122</v>
      </c>
      <c r="G8" s="6">
        <v>144</v>
      </c>
      <c r="H8" s="6">
        <v>145</v>
      </c>
      <c r="I8" s="6">
        <v>127</v>
      </c>
      <c r="J8" s="6">
        <v>237</v>
      </c>
      <c r="K8" s="6" t="s">
        <v>48</v>
      </c>
      <c r="L8" s="6">
        <v>163</v>
      </c>
      <c r="M8" s="6">
        <v>92</v>
      </c>
      <c r="N8" s="6">
        <v>198</v>
      </c>
      <c r="O8" s="6" t="s">
        <v>30</v>
      </c>
      <c r="P8" s="6">
        <v>115</v>
      </c>
      <c r="Q8" s="6" t="s">
        <v>32</v>
      </c>
      <c r="R8" s="6" t="s">
        <v>49</v>
      </c>
      <c r="S8" s="6">
        <v>80</v>
      </c>
      <c r="T8" s="6">
        <v>98</v>
      </c>
      <c r="U8" s="7">
        <v>113</v>
      </c>
      <c r="AD8">
        <f t="shared" si="0"/>
        <v>4</v>
      </c>
    </row>
    <row r="9" spans="1:30" x14ac:dyDescent="0.25">
      <c r="A9" s="5" t="s">
        <v>7</v>
      </c>
      <c r="B9" s="14">
        <v>228</v>
      </c>
      <c r="C9" s="6">
        <v>237</v>
      </c>
      <c r="D9" s="6">
        <v>239</v>
      </c>
      <c r="E9" s="6" t="s">
        <v>30</v>
      </c>
      <c r="F9" s="6">
        <v>219</v>
      </c>
      <c r="G9" s="6">
        <v>114</v>
      </c>
      <c r="H9" s="6">
        <v>143</v>
      </c>
      <c r="I9" s="6">
        <v>113</v>
      </c>
      <c r="J9" s="6">
        <v>126</v>
      </c>
      <c r="K9" s="6">
        <v>123</v>
      </c>
      <c r="L9" s="6">
        <v>227</v>
      </c>
      <c r="M9" s="6">
        <v>143</v>
      </c>
      <c r="N9" s="6">
        <v>88</v>
      </c>
      <c r="O9" s="6" t="s">
        <v>30</v>
      </c>
      <c r="P9" s="6">
        <v>190</v>
      </c>
      <c r="Q9" s="6" t="s">
        <v>30</v>
      </c>
      <c r="R9" s="6">
        <v>104</v>
      </c>
      <c r="S9" s="6">
        <v>202</v>
      </c>
      <c r="T9" s="6" t="s">
        <v>50</v>
      </c>
      <c r="U9" s="7">
        <v>97</v>
      </c>
      <c r="AD9">
        <f t="shared" si="0"/>
        <v>3</v>
      </c>
    </row>
    <row r="10" spans="1:30" x14ac:dyDescent="0.25">
      <c r="A10" s="5" t="s">
        <v>8</v>
      </c>
      <c r="B10" s="14">
        <v>196</v>
      </c>
      <c r="C10" s="6" t="s">
        <v>51</v>
      </c>
      <c r="D10" s="6">
        <v>209</v>
      </c>
      <c r="E10" s="6">
        <v>91</v>
      </c>
      <c r="F10" s="6" t="s">
        <v>52</v>
      </c>
      <c r="G10" s="6">
        <v>164</v>
      </c>
      <c r="H10" s="6">
        <v>141</v>
      </c>
      <c r="I10" s="6">
        <v>239</v>
      </c>
      <c r="J10" s="6" t="s">
        <v>53</v>
      </c>
      <c r="K10" s="6" t="s">
        <v>30</v>
      </c>
      <c r="L10" s="6">
        <v>113</v>
      </c>
      <c r="M10" s="6">
        <v>220</v>
      </c>
      <c r="N10" s="6">
        <v>50</v>
      </c>
      <c r="O10" s="6">
        <v>136</v>
      </c>
      <c r="P10" s="6">
        <v>184</v>
      </c>
      <c r="Q10" s="6">
        <v>89</v>
      </c>
      <c r="R10" s="6" t="s">
        <v>54</v>
      </c>
      <c r="S10" s="6">
        <v>113</v>
      </c>
      <c r="T10" s="6" t="s">
        <v>30</v>
      </c>
      <c r="U10" s="7">
        <v>103</v>
      </c>
      <c r="AD10">
        <f t="shared" si="0"/>
        <v>2</v>
      </c>
    </row>
    <row r="11" spans="1:30" ht="15.75" thickBot="1" x14ac:dyDescent="0.3">
      <c r="A11" s="8" t="s">
        <v>9</v>
      </c>
      <c r="B11" s="15" t="s">
        <v>32</v>
      </c>
      <c r="C11" s="9">
        <v>226</v>
      </c>
      <c r="D11" s="9">
        <v>98</v>
      </c>
      <c r="E11" s="9">
        <v>63</v>
      </c>
      <c r="F11" s="9">
        <v>48</v>
      </c>
      <c r="G11" s="9" t="s">
        <v>30</v>
      </c>
      <c r="H11" s="9">
        <v>191</v>
      </c>
      <c r="I11" s="9">
        <v>151</v>
      </c>
      <c r="J11" s="9">
        <v>156</v>
      </c>
      <c r="K11" s="9">
        <v>72</v>
      </c>
      <c r="L11" s="9">
        <v>111</v>
      </c>
      <c r="M11" s="9">
        <v>197</v>
      </c>
      <c r="N11" s="9">
        <v>203</v>
      </c>
      <c r="O11" s="9">
        <v>175</v>
      </c>
      <c r="P11" s="9">
        <v>73</v>
      </c>
      <c r="Q11" s="9">
        <v>155</v>
      </c>
      <c r="R11" s="9">
        <v>166</v>
      </c>
      <c r="S11" s="9" t="s">
        <v>55</v>
      </c>
      <c r="T11" s="9" t="s">
        <v>30</v>
      </c>
      <c r="U11" s="10">
        <v>71</v>
      </c>
      <c r="AD11">
        <f t="shared" si="0"/>
        <v>3</v>
      </c>
    </row>
    <row r="12" spans="1:30" ht="16.5" thickTop="1" thickBot="1" x14ac:dyDescent="0.3"/>
    <row r="13" spans="1:30" ht="16.5" thickTop="1" thickBot="1" x14ac:dyDescent="0.3">
      <c r="A13" s="16" t="s">
        <v>62</v>
      </c>
      <c r="B13" s="3" t="s">
        <v>10</v>
      </c>
      <c r="C13" s="3" t="s">
        <v>11</v>
      </c>
      <c r="D13" s="3" t="s">
        <v>12</v>
      </c>
      <c r="E13" s="3" t="s">
        <v>13</v>
      </c>
      <c r="F13" s="3" t="s">
        <v>14</v>
      </c>
      <c r="G13" s="3" t="s">
        <v>15</v>
      </c>
      <c r="H13" s="3" t="s">
        <v>16</v>
      </c>
      <c r="I13" s="3" t="s">
        <v>17</v>
      </c>
      <c r="J13" s="3" t="s">
        <v>18</v>
      </c>
      <c r="K13" s="3" t="s">
        <v>19</v>
      </c>
      <c r="L13" s="3" t="s">
        <v>20</v>
      </c>
      <c r="M13" s="3" t="s">
        <v>21</v>
      </c>
      <c r="N13" s="3" t="s">
        <v>22</v>
      </c>
      <c r="O13" s="3" t="s">
        <v>23</v>
      </c>
      <c r="P13" s="3" t="s">
        <v>24</v>
      </c>
      <c r="Q13" s="3" t="s">
        <v>25</v>
      </c>
      <c r="R13" s="3" t="s">
        <v>26</v>
      </c>
      <c r="S13" s="3" t="s">
        <v>27</v>
      </c>
      <c r="T13" s="3" t="s">
        <v>28</v>
      </c>
      <c r="U13" s="3" t="s">
        <v>29</v>
      </c>
      <c r="V13" s="4" t="s">
        <v>63</v>
      </c>
    </row>
    <row r="14" spans="1:30" ht="15.75" thickTop="1" x14ac:dyDescent="0.25">
      <c r="A14" s="5" t="s">
        <v>0</v>
      </c>
      <c r="B14" s="17">
        <f t="shared" ref="B14:U14" si="1">IF(LEFT(B2)="B",1,0)+IF(RIGHT(B2)="-",0,INDEX($X$2:$AA$3,MOD(COLUMN(B2),2)+1,ROUNDUP(VALUE(SUBSTITUTE(B2,"B",""))/60,0)))</f>
        <v>6</v>
      </c>
      <c r="C14" s="18">
        <f t="shared" si="1"/>
        <v>3</v>
      </c>
      <c r="D14" s="18">
        <f t="shared" si="1"/>
        <v>1</v>
      </c>
      <c r="E14" s="18">
        <f t="shared" si="1"/>
        <v>7</v>
      </c>
      <c r="F14" s="18">
        <f t="shared" si="1"/>
        <v>6</v>
      </c>
      <c r="G14" s="18">
        <f t="shared" si="1"/>
        <v>7</v>
      </c>
      <c r="H14" s="18">
        <f t="shared" si="1"/>
        <v>8</v>
      </c>
      <c r="I14" s="18">
        <f t="shared" si="1"/>
        <v>4</v>
      </c>
      <c r="J14" s="18">
        <f t="shared" si="1"/>
        <v>8</v>
      </c>
      <c r="K14" s="18">
        <f t="shared" si="1"/>
        <v>4</v>
      </c>
      <c r="L14" s="18">
        <f t="shared" si="1"/>
        <v>5</v>
      </c>
      <c r="M14" s="18">
        <f t="shared" si="1"/>
        <v>4</v>
      </c>
      <c r="N14" s="18">
        <f t="shared" si="1"/>
        <v>6</v>
      </c>
      <c r="O14" s="18">
        <f t="shared" si="1"/>
        <v>3</v>
      </c>
      <c r="P14" s="18">
        <f t="shared" si="1"/>
        <v>10</v>
      </c>
      <c r="Q14" s="18">
        <f t="shared" si="1"/>
        <v>0</v>
      </c>
      <c r="R14" s="18">
        <f t="shared" si="1"/>
        <v>6</v>
      </c>
      <c r="S14" s="18">
        <f t="shared" si="1"/>
        <v>5</v>
      </c>
      <c r="T14" s="18">
        <f t="shared" si="1"/>
        <v>7</v>
      </c>
      <c r="U14" s="18">
        <f t="shared" si="1"/>
        <v>5</v>
      </c>
      <c r="V14" s="23">
        <f>SUM(B14:U14)</f>
        <v>105</v>
      </c>
    </row>
    <row r="15" spans="1:30" x14ac:dyDescent="0.25">
      <c r="A15" s="5" t="s">
        <v>1</v>
      </c>
      <c r="B15" s="19">
        <f t="shared" ref="B15:U15" si="2">IF(LEFT(B3)="B",1,0)+IF(RIGHT(B3)="-",0,INDEX($X$2:$AA$3,MOD(COLUMN(B3),2)+1,ROUNDUP(VALUE(SUBSTITUTE(B3,"B",""))/60,0)))</f>
        <v>8</v>
      </c>
      <c r="C15" s="20">
        <f t="shared" si="2"/>
        <v>3</v>
      </c>
      <c r="D15" s="20">
        <f t="shared" si="2"/>
        <v>9</v>
      </c>
      <c r="E15" s="20">
        <f t="shared" si="2"/>
        <v>5</v>
      </c>
      <c r="F15" s="20">
        <f t="shared" si="2"/>
        <v>6</v>
      </c>
      <c r="G15" s="20">
        <f t="shared" si="2"/>
        <v>1</v>
      </c>
      <c r="H15" s="20">
        <f t="shared" si="2"/>
        <v>8</v>
      </c>
      <c r="I15" s="20">
        <f t="shared" si="2"/>
        <v>3</v>
      </c>
      <c r="J15" s="20">
        <f t="shared" si="2"/>
        <v>5</v>
      </c>
      <c r="K15" s="20">
        <f t="shared" si="2"/>
        <v>4</v>
      </c>
      <c r="L15" s="20">
        <f t="shared" si="2"/>
        <v>5</v>
      </c>
      <c r="M15" s="20">
        <f t="shared" si="2"/>
        <v>5</v>
      </c>
      <c r="N15" s="20">
        <f t="shared" si="2"/>
        <v>10</v>
      </c>
      <c r="O15" s="20">
        <f t="shared" si="2"/>
        <v>1</v>
      </c>
      <c r="P15" s="20">
        <f t="shared" si="2"/>
        <v>6</v>
      </c>
      <c r="Q15" s="20">
        <f t="shared" si="2"/>
        <v>4</v>
      </c>
      <c r="R15" s="20">
        <f t="shared" si="2"/>
        <v>6</v>
      </c>
      <c r="S15" s="20">
        <f t="shared" si="2"/>
        <v>4</v>
      </c>
      <c r="T15" s="20">
        <f t="shared" si="2"/>
        <v>6</v>
      </c>
      <c r="U15" s="20">
        <f t="shared" si="2"/>
        <v>0</v>
      </c>
      <c r="V15" s="24">
        <f t="shared" ref="V15:V22" si="3">SUM(B15:U15)</f>
        <v>99</v>
      </c>
    </row>
    <row r="16" spans="1:30" x14ac:dyDescent="0.25">
      <c r="A16" s="5" t="s">
        <v>2</v>
      </c>
      <c r="B16" s="19">
        <f t="shared" ref="B16:U16" si="4">IF(LEFT(B4)="B",1,0)+IF(RIGHT(B4)="-",0,INDEX($X$2:$AA$3,MOD(COLUMN(B4),2)+1,ROUNDUP(VALUE(SUBSTITUTE(B4,"B",""))/60,0)))</f>
        <v>6</v>
      </c>
      <c r="C16" s="20">
        <f t="shared" si="4"/>
        <v>5</v>
      </c>
      <c r="D16" s="20">
        <f t="shared" si="4"/>
        <v>6</v>
      </c>
      <c r="E16" s="20">
        <f t="shared" si="4"/>
        <v>5</v>
      </c>
      <c r="F16" s="20">
        <f t="shared" si="4"/>
        <v>5</v>
      </c>
      <c r="G16" s="20">
        <f t="shared" si="4"/>
        <v>0</v>
      </c>
      <c r="H16" s="20">
        <f t="shared" si="4"/>
        <v>10</v>
      </c>
      <c r="I16" s="20">
        <f t="shared" si="4"/>
        <v>0</v>
      </c>
      <c r="J16" s="20">
        <f t="shared" si="4"/>
        <v>6</v>
      </c>
      <c r="K16" s="20">
        <f t="shared" si="4"/>
        <v>7</v>
      </c>
      <c r="L16" s="20">
        <f t="shared" si="4"/>
        <v>0</v>
      </c>
      <c r="M16" s="20">
        <f t="shared" si="4"/>
        <v>6</v>
      </c>
      <c r="N16" s="20">
        <f t="shared" si="4"/>
        <v>6</v>
      </c>
      <c r="O16" s="20">
        <f t="shared" si="4"/>
        <v>5</v>
      </c>
      <c r="P16" s="20">
        <f t="shared" si="4"/>
        <v>0</v>
      </c>
      <c r="Q16" s="20">
        <f t="shared" si="4"/>
        <v>4</v>
      </c>
      <c r="R16" s="20">
        <f t="shared" si="4"/>
        <v>6</v>
      </c>
      <c r="S16" s="20">
        <f t="shared" si="4"/>
        <v>8</v>
      </c>
      <c r="T16" s="20">
        <f t="shared" si="4"/>
        <v>5</v>
      </c>
      <c r="U16" s="20">
        <f t="shared" si="4"/>
        <v>4</v>
      </c>
      <c r="V16" s="24">
        <f t="shared" si="3"/>
        <v>94</v>
      </c>
    </row>
    <row r="17" spans="1:22" x14ac:dyDescent="0.25">
      <c r="A17" s="5" t="s">
        <v>3</v>
      </c>
      <c r="B17" s="19">
        <f t="shared" ref="B17:U17" si="5">IF(LEFT(B5)="B",1,0)+IF(RIGHT(B5)="-",0,INDEX($X$2:$AA$3,MOD(COLUMN(B5),2)+1,ROUNDUP(VALUE(SUBSTITUTE(B5,"B",""))/60,0)))</f>
        <v>7</v>
      </c>
      <c r="C17" s="20">
        <f t="shared" si="5"/>
        <v>7</v>
      </c>
      <c r="D17" s="20">
        <f t="shared" si="5"/>
        <v>0</v>
      </c>
      <c r="E17" s="20">
        <f t="shared" si="5"/>
        <v>5</v>
      </c>
      <c r="F17" s="20">
        <f t="shared" si="5"/>
        <v>6</v>
      </c>
      <c r="G17" s="20">
        <f t="shared" si="5"/>
        <v>4</v>
      </c>
      <c r="H17" s="20">
        <f t="shared" si="5"/>
        <v>5</v>
      </c>
      <c r="I17" s="20">
        <f t="shared" si="5"/>
        <v>4</v>
      </c>
      <c r="J17" s="20">
        <f t="shared" si="5"/>
        <v>6</v>
      </c>
      <c r="K17" s="20">
        <f t="shared" si="5"/>
        <v>3</v>
      </c>
      <c r="L17" s="20">
        <f t="shared" si="5"/>
        <v>6</v>
      </c>
      <c r="M17" s="20">
        <f t="shared" si="5"/>
        <v>5</v>
      </c>
      <c r="N17" s="20">
        <f t="shared" si="5"/>
        <v>0</v>
      </c>
      <c r="O17" s="20">
        <f t="shared" si="5"/>
        <v>0</v>
      </c>
      <c r="P17" s="20">
        <f t="shared" si="5"/>
        <v>6</v>
      </c>
      <c r="Q17" s="20">
        <f t="shared" si="5"/>
        <v>3</v>
      </c>
      <c r="R17" s="20">
        <f t="shared" si="5"/>
        <v>6</v>
      </c>
      <c r="S17" s="20">
        <f t="shared" si="5"/>
        <v>0</v>
      </c>
      <c r="T17" s="20">
        <f t="shared" si="5"/>
        <v>8</v>
      </c>
      <c r="U17" s="20">
        <f t="shared" si="5"/>
        <v>3</v>
      </c>
      <c r="V17" s="24">
        <f t="shared" si="3"/>
        <v>84</v>
      </c>
    </row>
    <row r="18" spans="1:22" x14ac:dyDescent="0.25">
      <c r="A18" s="5" t="s">
        <v>4</v>
      </c>
      <c r="B18" s="19">
        <f t="shared" ref="B18:U18" si="6">IF(LEFT(B6)="B",1,0)+IF(RIGHT(B6)="-",0,INDEX($X$2:$AA$3,MOD(COLUMN(B6),2)+1,ROUNDUP(VALUE(SUBSTITUTE(B6,"B",""))/60,0)))</f>
        <v>5</v>
      </c>
      <c r="C18" s="20">
        <f t="shared" si="6"/>
        <v>3</v>
      </c>
      <c r="D18" s="20">
        <f t="shared" si="6"/>
        <v>8</v>
      </c>
      <c r="E18" s="20">
        <f t="shared" si="6"/>
        <v>1</v>
      </c>
      <c r="F18" s="20">
        <f t="shared" si="6"/>
        <v>7</v>
      </c>
      <c r="G18" s="20">
        <f t="shared" si="6"/>
        <v>5</v>
      </c>
      <c r="H18" s="20">
        <f t="shared" si="6"/>
        <v>0</v>
      </c>
      <c r="I18" s="20">
        <f t="shared" si="6"/>
        <v>1</v>
      </c>
      <c r="J18" s="20">
        <f t="shared" si="6"/>
        <v>6</v>
      </c>
      <c r="K18" s="20">
        <f t="shared" si="6"/>
        <v>4</v>
      </c>
      <c r="L18" s="20">
        <f t="shared" si="6"/>
        <v>0</v>
      </c>
      <c r="M18" s="20">
        <f t="shared" si="6"/>
        <v>4</v>
      </c>
      <c r="N18" s="20">
        <f t="shared" si="6"/>
        <v>8</v>
      </c>
      <c r="O18" s="20">
        <f t="shared" si="6"/>
        <v>3</v>
      </c>
      <c r="P18" s="20">
        <f t="shared" si="6"/>
        <v>8</v>
      </c>
      <c r="Q18" s="20">
        <f t="shared" si="6"/>
        <v>3</v>
      </c>
      <c r="R18" s="20">
        <f t="shared" si="6"/>
        <v>1</v>
      </c>
      <c r="S18" s="20">
        <f t="shared" si="6"/>
        <v>5</v>
      </c>
      <c r="T18" s="20">
        <f t="shared" si="6"/>
        <v>6</v>
      </c>
      <c r="U18" s="20">
        <f t="shared" si="6"/>
        <v>4</v>
      </c>
      <c r="V18" s="24">
        <f t="shared" si="3"/>
        <v>82</v>
      </c>
    </row>
    <row r="19" spans="1:22" x14ac:dyDescent="0.25">
      <c r="A19" s="5" t="s">
        <v>5</v>
      </c>
      <c r="B19" s="19">
        <f t="shared" ref="B19:U19" si="7">IF(LEFT(B7)="B",1,0)+IF(RIGHT(B7)="-",0,INDEX($X$2:$AA$3,MOD(COLUMN(B7),2)+1,ROUNDUP(VALUE(SUBSTITUTE(B7,"B",""))/60,0)))</f>
        <v>8</v>
      </c>
      <c r="C19" s="20">
        <f t="shared" si="7"/>
        <v>5</v>
      </c>
      <c r="D19" s="20">
        <f t="shared" si="7"/>
        <v>8</v>
      </c>
      <c r="E19" s="20">
        <f t="shared" si="7"/>
        <v>3</v>
      </c>
      <c r="F19" s="20">
        <f t="shared" si="7"/>
        <v>10</v>
      </c>
      <c r="G19" s="20">
        <f t="shared" si="7"/>
        <v>5</v>
      </c>
      <c r="H19" s="20">
        <f t="shared" si="7"/>
        <v>10</v>
      </c>
      <c r="I19" s="20">
        <f t="shared" si="7"/>
        <v>3</v>
      </c>
      <c r="J19" s="20">
        <f t="shared" si="7"/>
        <v>6</v>
      </c>
      <c r="K19" s="20">
        <f t="shared" si="7"/>
        <v>5</v>
      </c>
      <c r="L19" s="20">
        <f t="shared" si="7"/>
        <v>6</v>
      </c>
      <c r="M19" s="20">
        <f t="shared" si="7"/>
        <v>3</v>
      </c>
      <c r="N19" s="20">
        <f t="shared" si="7"/>
        <v>5</v>
      </c>
      <c r="O19" s="20">
        <f t="shared" si="7"/>
        <v>3</v>
      </c>
      <c r="P19" s="20">
        <f t="shared" si="7"/>
        <v>6</v>
      </c>
      <c r="Q19" s="20">
        <f t="shared" si="7"/>
        <v>6</v>
      </c>
      <c r="R19" s="20">
        <f t="shared" si="7"/>
        <v>5</v>
      </c>
      <c r="S19" s="20">
        <f t="shared" si="7"/>
        <v>7</v>
      </c>
      <c r="T19" s="20">
        <f t="shared" si="7"/>
        <v>8</v>
      </c>
      <c r="U19" s="20">
        <f t="shared" si="7"/>
        <v>3</v>
      </c>
      <c r="V19" s="24">
        <f t="shared" si="3"/>
        <v>115</v>
      </c>
    </row>
    <row r="20" spans="1:22" x14ac:dyDescent="0.25">
      <c r="A20" s="5" t="s">
        <v>6</v>
      </c>
      <c r="B20" s="19">
        <f t="shared" ref="B20:U20" si="8">IF(LEFT(B8)="B",1,0)+IF(RIGHT(B8)="-",0,INDEX($X$2:$AA$3,MOD(COLUMN(B8),2)+1,ROUNDUP(VALUE(SUBSTITUTE(B8,"B",""))/60,0)))</f>
        <v>1</v>
      </c>
      <c r="C20" s="20">
        <f t="shared" si="8"/>
        <v>1</v>
      </c>
      <c r="D20" s="20">
        <f t="shared" si="8"/>
        <v>7</v>
      </c>
      <c r="E20" s="20">
        <f t="shared" si="8"/>
        <v>3</v>
      </c>
      <c r="F20" s="20">
        <f t="shared" si="8"/>
        <v>6</v>
      </c>
      <c r="G20" s="20">
        <f t="shared" si="8"/>
        <v>4</v>
      </c>
      <c r="H20" s="20">
        <f t="shared" si="8"/>
        <v>6</v>
      </c>
      <c r="I20" s="20">
        <f t="shared" si="8"/>
        <v>4</v>
      </c>
      <c r="J20" s="20">
        <f t="shared" si="8"/>
        <v>5</v>
      </c>
      <c r="K20" s="20">
        <f t="shared" si="8"/>
        <v>6</v>
      </c>
      <c r="L20" s="20">
        <f t="shared" si="8"/>
        <v>6</v>
      </c>
      <c r="M20" s="20">
        <f t="shared" si="8"/>
        <v>5</v>
      </c>
      <c r="N20" s="20">
        <f t="shared" si="8"/>
        <v>5</v>
      </c>
      <c r="O20" s="20">
        <f t="shared" si="8"/>
        <v>0</v>
      </c>
      <c r="P20" s="20">
        <f t="shared" si="8"/>
        <v>8</v>
      </c>
      <c r="Q20" s="20">
        <f t="shared" si="8"/>
        <v>1</v>
      </c>
      <c r="R20" s="20">
        <f t="shared" si="8"/>
        <v>11</v>
      </c>
      <c r="S20" s="20">
        <f t="shared" si="8"/>
        <v>5</v>
      </c>
      <c r="T20" s="20">
        <f t="shared" si="8"/>
        <v>8</v>
      </c>
      <c r="U20" s="20">
        <f t="shared" si="8"/>
        <v>5</v>
      </c>
      <c r="V20" s="24">
        <f t="shared" si="3"/>
        <v>97</v>
      </c>
    </row>
    <row r="21" spans="1:22" x14ac:dyDescent="0.25">
      <c r="A21" s="5" t="s">
        <v>7</v>
      </c>
      <c r="B21" s="19">
        <f t="shared" ref="B21:U21" si="9">IF(LEFT(B9)="B",1,0)+IF(RIGHT(B9)="-",0,INDEX($X$2:$AA$3,MOD(COLUMN(B9),2)+1,ROUNDUP(VALUE(SUBSTITUTE(B9,"B",""))/60,0)))</f>
        <v>5</v>
      </c>
      <c r="C21" s="20">
        <f t="shared" si="9"/>
        <v>3</v>
      </c>
      <c r="D21" s="20">
        <f t="shared" si="9"/>
        <v>5</v>
      </c>
      <c r="E21" s="20">
        <f t="shared" si="9"/>
        <v>0</v>
      </c>
      <c r="F21" s="20">
        <f t="shared" si="9"/>
        <v>5</v>
      </c>
      <c r="G21" s="20">
        <f t="shared" si="9"/>
        <v>5</v>
      </c>
      <c r="H21" s="20">
        <f t="shared" si="9"/>
        <v>6</v>
      </c>
      <c r="I21" s="20">
        <f t="shared" si="9"/>
        <v>5</v>
      </c>
      <c r="J21" s="20">
        <f t="shared" si="9"/>
        <v>6</v>
      </c>
      <c r="K21" s="20">
        <f t="shared" si="9"/>
        <v>4</v>
      </c>
      <c r="L21" s="20">
        <f t="shared" si="9"/>
        <v>5</v>
      </c>
      <c r="M21" s="20">
        <f t="shared" si="9"/>
        <v>4</v>
      </c>
      <c r="N21" s="20">
        <f t="shared" si="9"/>
        <v>8</v>
      </c>
      <c r="O21" s="20">
        <f t="shared" si="9"/>
        <v>0</v>
      </c>
      <c r="P21" s="20">
        <f t="shared" si="9"/>
        <v>5</v>
      </c>
      <c r="Q21" s="20">
        <f t="shared" si="9"/>
        <v>0</v>
      </c>
      <c r="R21" s="20">
        <f t="shared" si="9"/>
        <v>8</v>
      </c>
      <c r="S21" s="20">
        <f t="shared" si="9"/>
        <v>3</v>
      </c>
      <c r="T21" s="20">
        <f t="shared" si="9"/>
        <v>6</v>
      </c>
      <c r="U21" s="20">
        <f t="shared" si="9"/>
        <v>5</v>
      </c>
      <c r="V21" s="24">
        <f t="shared" si="3"/>
        <v>88</v>
      </c>
    </row>
    <row r="22" spans="1:22" x14ac:dyDescent="0.25">
      <c r="A22" s="5" t="s">
        <v>8</v>
      </c>
      <c r="B22" s="19">
        <f t="shared" ref="B22:U22" si="10">IF(LEFT(B10)="B",1,0)+IF(RIGHT(B10)="-",0,INDEX($X$2:$AA$3,MOD(COLUMN(B10),2)+1,ROUNDUP(VALUE(SUBSTITUTE(B10,"B",""))/60,0)))</f>
        <v>5</v>
      </c>
      <c r="C22" s="20">
        <f t="shared" si="10"/>
        <v>5</v>
      </c>
      <c r="D22" s="20">
        <f t="shared" si="10"/>
        <v>5</v>
      </c>
      <c r="E22" s="20">
        <f t="shared" si="10"/>
        <v>5</v>
      </c>
      <c r="F22" s="20">
        <f t="shared" si="10"/>
        <v>7</v>
      </c>
      <c r="G22" s="20">
        <f t="shared" si="10"/>
        <v>4</v>
      </c>
      <c r="H22" s="20">
        <f t="shared" si="10"/>
        <v>6</v>
      </c>
      <c r="I22" s="20">
        <f t="shared" si="10"/>
        <v>3</v>
      </c>
      <c r="J22" s="20">
        <f t="shared" si="10"/>
        <v>11</v>
      </c>
      <c r="K22" s="20">
        <f t="shared" si="10"/>
        <v>0</v>
      </c>
      <c r="L22" s="20">
        <f t="shared" si="10"/>
        <v>8</v>
      </c>
      <c r="M22" s="20">
        <f t="shared" si="10"/>
        <v>3</v>
      </c>
      <c r="N22" s="20">
        <f t="shared" si="10"/>
        <v>10</v>
      </c>
      <c r="O22" s="20">
        <f t="shared" si="10"/>
        <v>4</v>
      </c>
      <c r="P22" s="20">
        <f t="shared" si="10"/>
        <v>5</v>
      </c>
      <c r="Q22" s="20">
        <f t="shared" si="10"/>
        <v>5</v>
      </c>
      <c r="R22" s="20">
        <f t="shared" si="10"/>
        <v>7</v>
      </c>
      <c r="S22" s="20">
        <f t="shared" si="10"/>
        <v>5</v>
      </c>
      <c r="T22" s="20">
        <f t="shared" si="10"/>
        <v>0</v>
      </c>
      <c r="U22" s="20">
        <f t="shared" si="10"/>
        <v>5</v>
      </c>
      <c r="V22" s="24">
        <f t="shared" si="3"/>
        <v>103</v>
      </c>
    </row>
    <row r="23" spans="1:22" ht="15.75" thickBot="1" x14ac:dyDescent="0.3">
      <c r="A23" s="8" t="s">
        <v>9</v>
      </c>
      <c r="B23" s="21">
        <f t="shared" ref="B23:U23" si="11">IF(LEFT(B11)="B",1,0)+IF(RIGHT(B11)="-",0,INDEX($X$2:$AA$3,MOD(COLUMN(B11),2)+1,ROUNDUP(VALUE(SUBSTITUTE(B11,"B",""))/60,0)))</f>
        <v>1</v>
      </c>
      <c r="C23" s="22">
        <f t="shared" si="11"/>
        <v>3</v>
      </c>
      <c r="D23" s="22">
        <f t="shared" si="11"/>
        <v>8</v>
      </c>
      <c r="E23" s="22">
        <f t="shared" si="11"/>
        <v>5</v>
      </c>
      <c r="F23" s="22">
        <f t="shared" si="11"/>
        <v>10</v>
      </c>
      <c r="G23" s="22">
        <f t="shared" si="11"/>
        <v>0</v>
      </c>
      <c r="H23" s="22">
        <f t="shared" si="11"/>
        <v>5</v>
      </c>
      <c r="I23" s="22">
        <f t="shared" si="11"/>
        <v>4</v>
      </c>
      <c r="J23" s="22">
        <f t="shared" si="11"/>
        <v>6</v>
      </c>
      <c r="K23" s="22">
        <f t="shared" si="11"/>
        <v>5</v>
      </c>
      <c r="L23" s="22">
        <f t="shared" si="11"/>
        <v>8</v>
      </c>
      <c r="M23" s="22">
        <f t="shared" si="11"/>
        <v>3</v>
      </c>
      <c r="N23" s="22">
        <f t="shared" si="11"/>
        <v>5</v>
      </c>
      <c r="O23" s="22">
        <f t="shared" si="11"/>
        <v>4</v>
      </c>
      <c r="P23" s="22">
        <f t="shared" si="11"/>
        <v>8</v>
      </c>
      <c r="Q23" s="22">
        <f t="shared" si="11"/>
        <v>4</v>
      </c>
      <c r="R23" s="22">
        <f t="shared" si="11"/>
        <v>6</v>
      </c>
      <c r="S23" s="22">
        <f t="shared" si="11"/>
        <v>6</v>
      </c>
      <c r="T23" s="22">
        <f t="shared" si="11"/>
        <v>0</v>
      </c>
      <c r="U23" s="22">
        <f t="shared" si="11"/>
        <v>5</v>
      </c>
      <c r="V23" s="25">
        <f>SUM(B23:U23)</f>
        <v>96</v>
      </c>
    </row>
    <row r="24" spans="1:22" ht="15.75" thickTop="1" x14ac:dyDescent="0.25"/>
    <row r="26" spans="1:22" x14ac:dyDescent="0.25">
      <c r="A26" s="27" t="s">
        <v>65</v>
      </c>
      <c r="B26" s="29" t="str">
        <f>IF(COUNTIF(V14:V23,MAX(V14:V23))&gt;1,"Holtverseny volt",INDEX(A14:A23,MATCH(MAX(V14:V23),V14:V23,0)))&amp;", "&amp;MAX(V14:V23)&amp;" ponttal"</f>
        <v>Olefinek, 115 ponttal</v>
      </c>
      <c r="C26" s="29"/>
      <c r="D26" s="29"/>
      <c r="E26" s="29"/>
      <c r="F26" s="29"/>
      <c r="G26" s="29"/>
      <c r="H26" s="28"/>
      <c r="I26" s="28"/>
      <c r="J26" s="28"/>
      <c r="K26" s="28"/>
      <c r="L26" s="28"/>
      <c r="M26" s="28"/>
    </row>
    <row r="27" spans="1:22" x14ac:dyDescent="0.25">
      <c r="A27" s="27" t="s">
        <v>66</v>
      </c>
      <c r="B27" s="29" t="str">
        <f>IF(COUNTIF(AD2:AD11,MAX(AD2:AD11))&gt;1,"Holtverseny volt",INDEX(A2:A11,MATCH(MAX(AD2:AD11),AD2:AD11,0)))&amp;", "&amp;20-MAX(AD2:AD11)&amp;" megoldott feladat"</f>
        <v>Kerozin, 15 megoldott feladat</v>
      </c>
      <c r="C27" s="29"/>
      <c r="D27" s="29"/>
      <c r="E27" s="29"/>
      <c r="F27" s="29"/>
      <c r="G27" s="29"/>
    </row>
  </sheetData>
  <mergeCells count="2">
    <mergeCell ref="B26:G26"/>
    <mergeCell ref="B27:G27"/>
  </mergeCells>
  <conditionalFormatting sqref="B2:U11">
    <cfRule type="expression" dxfId="2" priority="5">
      <formula>ISEVEN(COLUMN())</formula>
    </cfRule>
    <cfRule type="expression" dxfId="1" priority="2">
      <formula>LEFT(B2,1)="B"</formula>
    </cfRule>
    <cfRule type="expression" dxfId="0" priority="1">
      <formula>COUNTIF($B2:$U2,"-")+COUNTIF($B2:$U2,"B-")=0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Vetélkedő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gl</dc:creator>
  <cp:lastModifiedBy>gl</cp:lastModifiedBy>
  <dcterms:created xsi:type="dcterms:W3CDTF">2017-02-28T10:36:51Z</dcterms:created>
  <dcterms:modified xsi:type="dcterms:W3CDTF">2017-02-28T19:58:21Z</dcterms:modified>
</cp:coreProperties>
</file>