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harts/chart3.xml" ContentType="application/vnd.openxmlformats-officedocument.drawingml.chart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5570" windowHeight="10035" tabRatio="896"/>
  </bookViews>
  <sheets>
    <sheet name="Hívások" sheetId="1" r:id="rId1"/>
    <sheet name="Hívások (2)" sheetId="7" r:id="rId2"/>
    <sheet name="Hívások (3)" sheetId="9" r:id="rId3"/>
    <sheet name="Telefonkönyv" sheetId="2" r:id="rId4"/>
    <sheet name="Telefonkönyv (2)" sheetId="11" r:id="rId5"/>
    <sheet name="Telefonkönyv_rossz" sheetId="6" r:id="rId6"/>
    <sheet name="Telefonkönyv_SOR" sheetId="4" r:id="rId7"/>
  </sheets>
  <definedNames>
    <definedName name="_xlnm._FilterDatabase" localSheetId="0" hidden="1">Hívások!$A$1:$D$1119</definedName>
    <definedName name="_xlnm._FilterDatabase" localSheetId="1" hidden="1">'Hívások (2)'!$A$1:$J$1119</definedName>
    <definedName name="_xlnm._FilterDatabase" localSheetId="2" hidden="1">'Hívások (3)'!$A$1:$J$1119</definedName>
    <definedName name="_xlnm._FilterDatabase" localSheetId="6" hidden="1">Telefonkönyv_SOR!$A$1:$G$63</definedName>
    <definedName name="adatok" localSheetId="0">Hívások!$A$1:$D$1121</definedName>
    <definedName name="adatok" localSheetId="1">'Hívások (2)'!$A$1:$D$1121</definedName>
    <definedName name="adatok" localSheetId="2">'Hívások (3)'!$A$1:$D$1121</definedName>
    <definedName name="adatok" localSheetId="3">Telefonkönyv!$A$2:$E$67</definedName>
    <definedName name="adatok" localSheetId="4">'Telefonkönyv (2)'!$A$2:$E$67</definedName>
    <definedName name="adatok" localSheetId="5">Telefonkönyv_rossz!$A$2:$E$67</definedName>
    <definedName name="adatok" localSheetId="6">Telefonkönyv_SOR!$A$2:$E$67</definedName>
    <definedName name="adatok_1" localSheetId="0">Hívások!$P$2:$Q$1233</definedName>
    <definedName name="adatok_1" localSheetId="1">'Hívások (2)'!$S$2:$T$1233</definedName>
    <definedName name="adatok_1" localSheetId="2">'Hívások (3)'!$S$2:$T$1233</definedName>
    <definedName name="adatok_2" localSheetId="0">Hívások!$R$2:$U$1213</definedName>
    <definedName name="adatok_2" localSheetId="1">'Hívások (2)'!$U$2:$X$1213</definedName>
    <definedName name="adatok_2" localSheetId="2">'Hívások (3)'!$U$2:$X$1213</definedName>
  </definedNames>
  <calcPr calcId="144525"/>
</workbook>
</file>

<file path=xl/calcChain.xml><?xml version="1.0" encoding="utf-8"?>
<calcChain xmlns="http://schemas.openxmlformats.org/spreadsheetml/2006/main">
  <c r="A78" i="11" l="1"/>
  <c r="B70" i="11"/>
  <c r="A70" i="11"/>
  <c r="G63" i="11"/>
  <c r="F63" i="11"/>
  <c r="E63" i="11"/>
  <c r="D63" i="11"/>
  <c r="G62" i="11"/>
  <c r="F62" i="11"/>
  <c r="E62" i="11"/>
  <c r="D62" i="11"/>
  <c r="G61" i="11"/>
  <c r="F61" i="11"/>
  <c r="E61" i="11"/>
  <c r="D61" i="11"/>
  <c r="G60" i="11"/>
  <c r="F60" i="11"/>
  <c r="E60" i="11"/>
  <c r="D60" i="11"/>
  <c r="G59" i="11"/>
  <c r="F59" i="11"/>
  <c r="E59" i="11"/>
  <c r="D59" i="11"/>
  <c r="G58" i="11"/>
  <c r="F58" i="11"/>
  <c r="E58" i="11"/>
  <c r="D58" i="11"/>
  <c r="G57" i="11"/>
  <c r="F57" i="11"/>
  <c r="E57" i="11"/>
  <c r="D57" i="11"/>
  <c r="G56" i="11"/>
  <c r="F56" i="11"/>
  <c r="E56" i="11"/>
  <c r="D56" i="11"/>
  <c r="G55" i="11"/>
  <c r="F55" i="11"/>
  <c r="E55" i="11"/>
  <c r="D55" i="11"/>
  <c r="G54" i="11"/>
  <c r="F54" i="11"/>
  <c r="E54" i="11"/>
  <c r="D54" i="11"/>
  <c r="G53" i="11"/>
  <c r="F53" i="11"/>
  <c r="E53" i="11"/>
  <c r="D53" i="11"/>
  <c r="G52" i="11"/>
  <c r="F52" i="11"/>
  <c r="E52" i="11"/>
  <c r="D52" i="11"/>
  <c r="G51" i="11"/>
  <c r="F51" i="11"/>
  <c r="E51" i="11"/>
  <c r="D51" i="11"/>
  <c r="G50" i="11"/>
  <c r="F50" i="11"/>
  <c r="E50" i="11"/>
  <c r="D50" i="11"/>
  <c r="G49" i="11"/>
  <c r="F49" i="11"/>
  <c r="E49" i="11"/>
  <c r="D49" i="11"/>
  <c r="G48" i="11"/>
  <c r="F48" i="11"/>
  <c r="E48" i="11"/>
  <c r="D48" i="11"/>
  <c r="G47" i="11"/>
  <c r="F47" i="11"/>
  <c r="E47" i="11"/>
  <c r="D47" i="11"/>
  <c r="G46" i="11"/>
  <c r="F46" i="11"/>
  <c r="E46" i="11"/>
  <c r="D46" i="11"/>
  <c r="G45" i="11"/>
  <c r="F45" i="11"/>
  <c r="E45" i="11"/>
  <c r="D45" i="11"/>
  <c r="G44" i="11"/>
  <c r="F44" i="11"/>
  <c r="E44" i="11"/>
  <c r="D44" i="11"/>
  <c r="G43" i="11"/>
  <c r="F43" i="11"/>
  <c r="E43" i="11"/>
  <c r="D43" i="11"/>
  <c r="G42" i="11"/>
  <c r="F42" i="11"/>
  <c r="E42" i="11"/>
  <c r="D42" i="11"/>
  <c r="G41" i="11"/>
  <c r="F41" i="11"/>
  <c r="E41" i="11"/>
  <c r="D41" i="11"/>
  <c r="G40" i="11"/>
  <c r="F40" i="11"/>
  <c r="E40" i="11"/>
  <c r="D40" i="11"/>
  <c r="G39" i="11"/>
  <c r="F39" i="11"/>
  <c r="E39" i="11"/>
  <c r="D39" i="11"/>
  <c r="G38" i="11"/>
  <c r="F38" i="11"/>
  <c r="E38" i="11"/>
  <c r="D38" i="11"/>
  <c r="G37" i="11"/>
  <c r="F37" i="11"/>
  <c r="E37" i="11"/>
  <c r="D37" i="11"/>
  <c r="G36" i="11"/>
  <c r="F36" i="11"/>
  <c r="E36" i="11"/>
  <c r="D36" i="11"/>
  <c r="G35" i="11"/>
  <c r="F35" i="11"/>
  <c r="E35" i="11"/>
  <c r="D35" i="11"/>
  <c r="G34" i="11"/>
  <c r="F34" i="11"/>
  <c r="E34" i="11"/>
  <c r="D34" i="11"/>
  <c r="G33" i="11"/>
  <c r="F33" i="11"/>
  <c r="E33" i="11"/>
  <c r="D33" i="11"/>
  <c r="G32" i="11"/>
  <c r="F32" i="11"/>
  <c r="E32" i="11"/>
  <c r="D32" i="11"/>
  <c r="G31" i="11"/>
  <c r="F31" i="11"/>
  <c r="E31" i="11"/>
  <c r="D31" i="11"/>
  <c r="G30" i="11"/>
  <c r="F30" i="11"/>
  <c r="E30" i="11"/>
  <c r="D30" i="11"/>
  <c r="G29" i="11"/>
  <c r="F29" i="11"/>
  <c r="E29" i="11"/>
  <c r="D29" i="11"/>
  <c r="G28" i="11"/>
  <c r="F28" i="11"/>
  <c r="E28" i="11"/>
  <c r="D28" i="11"/>
  <c r="G27" i="11"/>
  <c r="F27" i="11"/>
  <c r="E27" i="11"/>
  <c r="D27" i="11"/>
  <c r="G26" i="11"/>
  <c r="F26" i="11"/>
  <c r="E26" i="11"/>
  <c r="D26" i="11"/>
  <c r="G25" i="11"/>
  <c r="F25" i="11"/>
  <c r="E25" i="11"/>
  <c r="D25" i="11"/>
  <c r="G24" i="11"/>
  <c r="F24" i="11"/>
  <c r="E24" i="11"/>
  <c r="D24" i="11"/>
  <c r="G23" i="11"/>
  <c r="F23" i="11"/>
  <c r="E23" i="11"/>
  <c r="D23" i="11"/>
  <c r="G22" i="11"/>
  <c r="F22" i="11"/>
  <c r="E22" i="11"/>
  <c r="D22" i="11"/>
  <c r="G21" i="11"/>
  <c r="F21" i="11"/>
  <c r="E21" i="11"/>
  <c r="D21" i="11"/>
  <c r="G20" i="11"/>
  <c r="F20" i="11"/>
  <c r="E20" i="11"/>
  <c r="D20" i="11"/>
  <c r="G19" i="11"/>
  <c r="F19" i="11"/>
  <c r="E19" i="11"/>
  <c r="D19" i="11"/>
  <c r="G18" i="11"/>
  <c r="F18" i="11"/>
  <c r="E18" i="11"/>
  <c r="D18" i="11"/>
  <c r="G17" i="11"/>
  <c r="F17" i="11"/>
  <c r="E17" i="11"/>
  <c r="D17" i="11"/>
  <c r="G16" i="11"/>
  <c r="F16" i="11"/>
  <c r="E16" i="11"/>
  <c r="D16" i="11"/>
  <c r="G15" i="11"/>
  <c r="F15" i="11"/>
  <c r="E15" i="11"/>
  <c r="D15" i="11"/>
  <c r="G14" i="11"/>
  <c r="F14" i="11"/>
  <c r="E14" i="11"/>
  <c r="D14" i="11"/>
  <c r="G13" i="11"/>
  <c r="F13" i="11"/>
  <c r="E13" i="11"/>
  <c r="D13" i="11"/>
  <c r="G12" i="11"/>
  <c r="F12" i="11"/>
  <c r="E12" i="11"/>
  <c r="D12" i="11"/>
  <c r="G11" i="11"/>
  <c r="F11" i="11"/>
  <c r="E11" i="11"/>
  <c r="D11" i="11"/>
  <c r="G10" i="11"/>
  <c r="F10" i="11"/>
  <c r="E10" i="11"/>
  <c r="D10" i="11"/>
  <c r="G9" i="11"/>
  <c r="F9" i="11"/>
  <c r="E9" i="11"/>
  <c r="D9" i="11"/>
  <c r="G8" i="11"/>
  <c r="F8" i="11"/>
  <c r="E8" i="11"/>
  <c r="D8" i="11"/>
  <c r="G7" i="11"/>
  <c r="F7" i="11"/>
  <c r="E7" i="11"/>
  <c r="D7" i="11"/>
  <c r="G6" i="11"/>
  <c r="F6" i="11"/>
  <c r="E6" i="11"/>
  <c r="D6" i="11"/>
  <c r="G5" i="11"/>
  <c r="F5" i="11"/>
  <c r="E5" i="11"/>
  <c r="D5" i="11"/>
  <c r="G4" i="11"/>
  <c r="F4" i="11"/>
  <c r="E4" i="11"/>
  <c r="D4" i="11"/>
  <c r="G3" i="11"/>
  <c r="F3" i="11"/>
  <c r="E3" i="11"/>
  <c r="D3" i="11"/>
  <c r="G2" i="11"/>
  <c r="F2" i="11"/>
  <c r="E2" i="11"/>
  <c r="D2" i="11"/>
  <c r="A73" i="2"/>
  <c r="A72" i="2"/>
  <c r="J1119" i="9" l="1"/>
  <c r="J1118" i="9"/>
  <c r="J1117" i="9"/>
  <c r="J1116" i="9"/>
  <c r="J1115" i="9"/>
  <c r="J1114" i="9"/>
  <c r="J1113" i="9"/>
  <c r="J1112" i="9"/>
  <c r="J1111" i="9"/>
  <c r="J1110" i="9"/>
  <c r="J1109" i="9"/>
  <c r="J1108" i="9"/>
  <c r="J1107" i="9"/>
  <c r="J1106" i="9"/>
  <c r="J1105" i="9"/>
  <c r="J1104" i="9"/>
  <c r="J1103" i="9"/>
  <c r="J1102" i="9"/>
  <c r="J1101" i="9"/>
  <c r="J1100" i="9"/>
  <c r="J1099" i="9"/>
  <c r="J1098" i="9"/>
  <c r="J1097" i="9"/>
  <c r="J1096" i="9"/>
  <c r="J1095" i="9"/>
  <c r="J1094" i="9"/>
  <c r="J1093" i="9"/>
  <c r="J1092" i="9"/>
  <c r="J1091" i="9"/>
  <c r="J1090" i="9"/>
  <c r="J1089" i="9"/>
  <c r="J1088" i="9"/>
  <c r="J1087" i="9"/>
  <c r="J1086" i="9"/>
  <c r="J1085" i="9"/>
  <c r="J1084" i="9"/>
  <c r="J1083" i="9"/>
  <c r="J1082" i="9"/>
  <c r="J1081" i="9"/>
  <c r="J1080" i="9"/>
  <c r="J1079" i="9"/>
  <c r="J1078" i="9"/>
  <c r="J1077" i="9"/>
  <c r="J1076" i="9"/>
  <c r="J1075" i="9"/>
  <c r="J1074" i="9"/>
  <c r="J1073" i="9"/>
  <c r="J1072" i="9"/>
  <c r="J1071" i="9"/>
  <c r="J1070" i="9"/>
  <c r="J1069" i="9"/>
  <c r="J1068" i="9"/>
  <c r="J1067" i="9"/>
  <c r="J1066" i="9"/>
  <c r="J1065" i="9"/>
  <c r="J1064" i="9"/>
  <c r="J1063" i="9"/>
  <c r="J1062" i="9"/>
  <c r="J1061" i="9"/>
  <c r="J1060" i="9"/>
  <c r="J1059" i="9"/>
  <c r="J1058" i="9"/>
  <c r="J1057" i="9"/>
  <c r="J1056" i="9"/>
  <c r="J1055" i="9"/>
  <c r="J1054" i="9"/>
  <c r="J1053" i="9"/>
  <c r="J1052" i="9"/>
  <c r="J1051" i="9"/>
  <c r="J1050" i="9"/>
  <c r="J1049" i="9"/>
  <c r="J1048" i="9"/>
  <c r="J1047" i="9"/>
  <c r="J1046" i="9"/>
  <c r="J1045" i="9"/>
  <c r="J1044" i="9"/>
  <c r="J1043" i="9"/>
  <c r="J1042" i="9"/>
  <c r="J1041" i="9"/>
  <c r="J1040" i="9"/>
  <c r="J1039" i="9"/>
  <c r="J1038" i="9"/>
  <c r="J1037" i="9"/>
  <c r="J1036" i="9"/>
  <c r="J1035" i="9"/>
  <c r="J1034" i="9"/>
  <c r="J1033" i="9"/>
  <c r="J1032" i="9"/>
  <c r="J1031" i="9"/>
  <c r="J1030" i="9"/>
  <c r="J1029" i="9"/>
  <c r="J1028" i="9"/>
  <c r="J1027" i="9"/>
  <c r="J1026" i="9"/>
  <c r="J1025" i="9"/>
  <c r="J1024" i="9"/>
  <c r="J1023" i="9"/>
  <c r="J1022" i="9"/>
  <c r="J1021" i="9"/>
  <c r="J1020" i="9"/>
  <c r="J1019" i="9"/>
  <c r="J1018" i="9"/>
  <c r="J1017" i="9"/>
  <c r="J1016" i="9"/>
  <c r="J1015" i="9"/>
  <c r="J1014" i="9"/>
  <c r="J1013" i="9"/>
  <c r="J1012" i="9"/>
  <c r="J1011" i="9"/>
  <c r="J1010" i="9"/>
  <c r="J1009" i="9"/>
  <c r="J1008" i="9"/>
  <c r="J1007" i="9"/>
  <c r="J1006" i="9"/>
  <c r="J1005" i="9"/>
  <c r="J1004" i="9"/>
  <c r="J1003" i="9"/>
  <c r="J1002" i="9"/>
  <c r="J1001" i="9"/>
  <c r="J1000" i="9"/>
  <c r="J999" i="9"/>
  <c r="J998" i="9"/>
  <c r="J997" i="9"/>
  <c r="J996" i="9"/>
  <c r="J995" i="9"/>
  <c r="J994" i="9"/>
  <c r="J993" i="9"/>
  <c r="J992" i="9"/>
  <c r="J991" i="9"/>
  <c r="J990" i="9"/>
  <c r="J989" i="9"/>
  <c r="J988" i="9"/>
  <c r="J987" i="9"/>
  <c r="J986" i="9"/>
  <c r="J985" i="9"/>
  <c r="J984" i="9"/>
  <c r="J983" i="9"/>
  <c r="J982" i="9"/>
  <c r="J981" i="9"/>
  <c r="J980" i="9"/>
  <c r="J979" i="9"/>
  <c r="J978" i="9"/>
  <c r="J977" i="9"/>
  <c r="J976" i="9"/>
  <c r="J975" i="9"/>
  <c r="J974" i="9"/>
  <c r="J973" i="9"/>
  <c r="J972" i="9"/>
  <c r="J971" i="9"/>
  <c r="J970" i="9"/>
  <c r="J969" i="9"/>
  <c r="J968" i="9"/>
  <c r="J967" i="9"/>
  <c r="J966" i="9"/>
  <c r="J965" i="9"/>
  <c r="J964" i="9"/>
  <c r="J963" i="9"/>
  <c r="J962" i="9"/>
  <c r="J961" i="9"/>
  <c r="J960" i="9"/>
  <c r="J959" i="9"/>
  <c r="J958" i="9"/>
  <c r="J957" i="9"/>
  <c r="J956" i="9"/>
  <c r="J955" i="9"/>
  <c r="J954" i="9"/>
  <c r="J953" i="9"/>
  <c r="J952" i="9"/>
  <c r="J951" i="9"/>
  <c r="J950" i="9"/>
  <c r="J949" i="9"/>
  <c r="J948" i="9"/>
  <c r="J947" i="9"/>
  <c r="J946" i="9"/>
  <c r="J945" i="9"/>
  <c r="J944" i="9"/>
  <c r="J943" i="9"/>
  <c r="J942" i="9"/>
  <c r="J941" i="9"/>
  <c r="J940" i="9"/>
  <c r="J939" i="9"/>
  <c r="J938" i="9"/>
  <c r="J937" i="9"/>
  <c r="J936" i="9"/>
  <c r="J935" i="9"/>
  <c r="J934" i="9"/>
  <c r="J933" i="9"/>
  <c r="J932" i="9"/>
  <c r="J931" i="9"/>
  <c r="J930" i="9"/>
  <c r="J929" i="9"/>
  <c r="J928" i="9"/>
  <c r="J927" i="9"/>
  <c r="J926" i="9"/>
  <c r="J925" i="9"/>
  <c r="J924" i="9"/>
  <c r="J923" i="9"/>
  <c r="J922" i="9"/>
  <c r="J921" i="9"/>
  <c r="J920" i="9"/>
  <c r="J919" i="9"/>
  <c r="J918" i="9"/>
  <c r="J917" i="9"/>
  <c r="J916" i="9"/>
  <c r="J915" i="9"/>
  <c r="J914" i="9"/>
  <c r="J913" i="9"/>
  <c r="J912" i="9"/>
  <c r="J911" i="9"/>
  <c r="J910" i="9"/>
  <c r="J909" i="9"/>
  <c r="J908" i="9"/>
  <c r="J907" i="9"/>
  <c r="J906" i="9"/>
  <c r="J905" i="9"/>
  <c r="J904" i="9"/>
  <c r="J903" i="9"/>
  <c r="J902" i="9"/>
  <c r="J901" i="9"/>
  <c r="J900" i="9"/>
  <c r="J899" i="9"/>
  <c r="J898" i="9"/>
  <c r="J897" i="9"/>
  <c r="J896" i="9"/>
  <c r="J895" i="9"/>
  <c r="J894" i="9"/>
  <c r="J893" i="9"/>
  <c r="J892" i="9"/>
  <c r="J891" i="9"/>
  <c r="J890" i="9"/>
  <c r="J889" i="9"/>
  <c r="J888" i="9"/>
  <c r="J887" i="9"/>
  <c r="J886" i="9"/>
  <c r="J885" i="9"/>
  <c r="J884" i="9"/>
  <c r="J883" i="9"/>
  <c r="J882" i="9"/>
  <c r="J881" i="9"/>
  <c r="J880" i="9"/>
  <c r="J879" i="9"/>
  <c r="J878" i="9"/>
  <c r="J877" i="9"/>
  <c r="J876" i="9"/>
  <c r="J875" i="9"/>
  <c r="J874" i="9"/>
  <c r="J873" i="9"/>
  <c r="J872" i="9"/>
  <c r="J871" i="9"/>
  <c r="J870" i="9"/>
  <c r="J869" i="9"/>
  <c r="J868" i="9"/>
  <c r="J867" i="9"/>
  <c r="J866" i="9"/>
  <c r="J865" i="9"/>
  <c r="J864" i="9"/>
  <c r="J863" i="9"/>
  <c r="J862" i="9"/>
  <c r="J861" i="9"/>
  <c r="J860" i="9"/>
  <c r="J859" i="9"/>
  <c r="J858" i="9"/>
  <c r="J857" i="9"/>
  <c r="J856" i="9"/>
  <c r="J855" i="9"/>
  <c r="J854" i="9"/>
  <c r="J853" i="9"/>
  <c r="J852" i="9"/>
  <c r="J851" i="9"/>
  <c r="J850" i="9"/>
  <c r="J849" i="9"/>
  <c r="J848" i="9"/>
  <c r="J847" i="9"/>
  <c r="J846" i="9"/>
  <c r="J845" i="9"/>
  <c r="J844" i="9"/>
  <c r="J843" i="9"/>
  <c r="J842" i="9"/>
  <c r="J841" i="9"/>
  <c r="J840" i="9"/>
  <c r="J839" i="9"/>
  <c r="J838" i="9"/>
  <c r="J837" i="9"/>
  <c r="J836" i="9"/>
  <c r="J835" i="9"/>
  <c r="J834" i="9"/>
  <c r="J833" i="9"/>
  <c r="J832" i="9"/>
  <c r="J831" i="9"/>
  <c r="J830" i="9"/>
  <c r="J829" i="9"/>
  <c r="J828" i="9"/>
  <c r="J827" i="9"/>
  <c r="J826" i="9"/>
  <c r="J825" i="9"/>
  <c r="J824" i="9"/>
  <c r="J823" i="9"/>
  <c r="J822" i="9"/>
  <c r="J821" i="9"/>
  <c r="J820" i="9"/>
  <c r="J819" i="9"/>
  <c r="J818" i="9"/>
  <c r="J817" i="9"/>
  <c r="J816" i="9"/>
  <c r="J815" i="9"/>
  <c r="J814" i="9"/>
  <c r="J813" i="9"/>
  <c r="J812" i="9"/>
  <c r="J811" i="9"/>
  <c r="J810" i="9"/>
  <c r="J809" i="9"/>
  <c r="J808" i="9"/>
  <c r="J807" i="9"/>
  <c r="J806" i="9"/>
  <c r="J805" i="9"/>
  <c r="J804" i="9"/>
  <c r="J803" i="9"/>
  <c r="J802" i="9"/>
  <c r="J801" i="9"/>
  <c r="J800" i="9"/>
  <c r="J799" i="9"/>
  <c r="J798" i="9"/>
  <c r="J797" i="9"/>
  <c r="J796" i="9"/>
  <c r="J795" i="9"/>
  <c r="J794" i="9"/>
  <c r="J793" i="9"/>
  <c r="J792" i="9"/>
  <c r="J791" i="9"/>
  <c r="J790" i="9"/>
  <c r="J789" i="9"/>
  <c r="J788" i="9"/>
  <c r="J787" i="9"/>
  <c r="J786" i="9"/>
  <c r="J785" i="9"/>
  <c r="J784" i="9"/>
  <c r="J783" i="9"/>
  <c r="J782" i="9"/>
  <c r="J781" i="9"/>
  <c r="J780" i="9"/>
  <c r="J779" i="9"/>
  <c r="J778" i="9"/>
  <c r="J777" i="9"/>
  <c r="J776" i="9"/>
  <c r="J775" i="9"/>
  <c r="J774" i="9"/>
  <c r="J773" i="9"/>
  <c r="J772" i="9"/>
  <c r="J771" i="9"/>
  <c r="J770" i="9"/>
  <c r="J769" i="9"/>
  <c r="J768" i="9"/>
  <c r="J767" i="9"/>
  <c r="J766" i="9"/>
  <c r="J765" i="9"/>
  <c r="J764" i="9"/>
  <c r="J763" i="9"/>
  <c r="J762" i="9"/>
  <c r="J761" i="9"/>
  <c r="J760" i="9"/>
  <c r="J759" i="9"/>
  <c r="J758" i="9"/>
  <c r="J757" i="9"/>
  <c r="J756" i="9"/>
  <c r="J755" i="9"/>
  <c r="J754" i="9"/>
  <c r="J753" i="9"/>
  <c r="J752" i="9"/>
  <c r="J751" i="9"/>
  <c r="J750" i="9"/>
  <c r="J749" i="9"/>
  <c r="J748" i="9"/>
  <c r="J747" i="9"/>
  <c r="J746" i="9"/>
  <c r="J745" i="9"/>
  <c r="J744" i="9"/>
  <c r="J743" i="9"/>
  <c r="J742" i="9"/>
  <c r="J741" i="9"/>
  <c r="J740" i="9"/>
  <c r="J739" i="9"/>
  <c r="J738" i="9"/>
  <c r="J737" i="9"/>
  <c r="J736" i="9"/>
  <c r="J735" i="9"/>
  <c r="J734" i="9"/>
  <c r="J733" i="9"/>
  <c r="J732" i="9"/>
  <c r="J731" i="9"/>
  <c r="J730" i="9"/>
  <c r="J729" i="9"/>
  <c r="J728" i="9"/>
  <c r="J727" i="9"/>
  <c r="J726" i="9"/>
  <c r="J725" i="9"/>
  <c r="J724" i="9"/>
  <c r="J723" i="9"/>
  <c r="J722" i="9"/>
  <c r="J721" i="9"/>
  <c r="J720" i="9"/>
  <c r="J719" i="9"/>
  <c r="J718" i="9"/>
  <c r="J717" i="9"/>
  <c r="J716" i="9"/>
  <c r="J715" i="9"/>
  <c r="J714" i="9"/>
  <c r="J713" i="9"/>
  <c r="J712" i="9"/>
  <c r="J711" i="9"/>
  <c r="J710" i="9"/>
  <c r="J709" i="9"/>
  <c r="J708" i="9"/>
  <c r="J707" i="9"/>
  <c r="J706" i="9"/>
  <c r="J705" i="9"/>
  <c r="J704" i="9"/>
  <c r="J703" i="9"/>
  <c r="J702" i="9"/>
  <c r="J701" i="9"/>
  <c r="J700" i="9"/>
  <c r="J699" i="9"/>
  <c r="J698" i="9"/>
  <c r="J697" i="9"/>
  <c r="J696" i="9"/>
  <c r="J695" i="9"/>
  <c r="J694" i="9"/>
  <c r="J693" i="9"/>
  <c r="J692" i="9"/>
  <c r="J691" i="9"/>
  <c r="J690" i="9"/>
  <c r="J689" i="9"/>
  <c r="J688" i="9"/>
  <c r="J687" i="9"/>
  <c r="J686" i="9"/>
  <c r="J685" i="9"/>
  <c r="J684" i="9"/>
  <c r="J683" i="9"/>
  <c r="J682" i="9"/>
  <c r="J681" i="9"/>
  <c r="J680" i="9"/>
  <c r="J679" i="9"/>
  <c r="J678" i="9"/>
  <c r="J677" i="9"/>
  <c r="J676" i="9"/>
  <c r="J675" i="9"/>
  <c r="J674" i="9"/>
  <c r="J673" i="9"/>
  <c r="J672" i="9"/>
  <c r="J671" i="9"/>
  <c r="J670" i="9"/>
  <c r="J669" i="9"/>
  <c r="J668" i="9"/>
  <c r="J667" i="9"/>
  <c r="J666" i="9"/>
  <c r="J665" i="9"/>
  <c r="J664" i="9"/>
  <c r="J663" i="9"/>
  <c r="J662" i="9"/>
  <c r="J661" i="9"/>
  <c r="J660" i="9"/>
  <c r="J659" i="9"/>
  <c r="J658" i="9"/>
  <c r="J657" i="9"/>
  <c r="J656" i="9"/>
  <c r="J655" i="9"/>
  <c r="J654" i="9"/>
  <c r="J653" i="9"/>
  <c r="J652" i="9"/>
  <c r="J651" i="9"/>
  <c r="J650" i="9"/>
  <c r="J649" i="9"/>
  <c r="J648" i="9"/>
  <c r="J647" i="9"/>
  <c r="J646" i="9"/>
  <c r="J645" i="9"/>
  <c r="J644" i="9"/>
  <c r="J643" i="9"/>
  <c r="J642" i="9"/>
  <c r="J641" i="9"/>
  <c r="J640" i="9"/>
  <c r="J639" i="9"/>
  <c r="J638" i="9"/>
  <c r="J637" i="9"/>
  <c r="J636" i="9"/>
  <c r="J635" i="9"/>
  <c r="J634" i="9"/>
  <c r="J633" i="9"/>
  <c r="J632" i="9"/>
  <c r="J631" i="9"/>
  <c r="J630" i="9"/>
  <c r="J629" i="9"/>
  <c r="J628" i="9"/>
  <c r="J627" i="9"/>
  <c r="J626" i="9"/>
  <c r="J625" i="9"/>
  <c r="J624" i="9"/>
  <c r="J623" i="9"/>
  <c r="J622" i="9"/>
  <c r="J621" i="9"/>
  <c r="J620" i="9"/>
  <c r="J619" i="9"/>
  <c r="J618" i="9"/>
  <c r="J617" i="9"/>
  <c r="J616" i="9"/>
  <c r="J615" i="9"/>
  <c r="J614" i="9"/>
  <c r="J613" i="9"/>
  <c r="J612" i="9"/>
  <c r="J611" i="9"/>
  <c r="J610" i="9"/>
  <c r="J609" i="9"/>
  <c r="J608" i="9"/>
  <c r="J607" i="9"/>
  <c r="J606" i="9"/>
  <c r="J605" i="9"/>
  <c r="J604" i="9"/>
  <c r="J603" i="9"/>
  <c r="J602" i="9"/>
  <c r="J601" i="9"/>
  <c r="J600" i="9"/>
  <c r="J599" i="9"/>
  <c r="J598" i="9"/>
  <c r="J597" i="9"/>
  <c r="J596" i="9"/>
  <c r="J595" i="9"/>
  <c r="J594" i="9"/>
  <c r="J593" i="9"/>
  <c r="J592" i="9"/>
  <c r="J591" i="9"/>
  <c r="J590" i="9"/>
  <c r="J589" i="9"/>
  <c r="J588" i="9"/>
  <c r="J587" i="9"/>
  <c r="J586" i="9"/>
  <c r="J585" i="9"/>
  <c r="J584" i="9"/>
  <c r="J583" i="9"/>
  <c r="J582" i="9"/>
  <c r="J581" i="9"/>
  <c r="J580" i="9"/>
  <c r="J579" i="9"/>
  <c r="J578" i="9"/>
  <c r="J577" i="9"/>
  <c r="J576" i="9"/>
  <c r="J575" i="9"/>
  <c r="J574" i="9"/>
  <c r="J573" i="9"/>
  <c r="J572" i="9"/>
  <c r="J571" i="9"/>
  <c r="J570" i="9"/>
  <c r="J569" i="9"/>
  <c r="J568" i="9"/>
  <c r="J567" i="9"/>
  <c r="J566" i="9"/>
  <c r="J565" i="9"/>
  <c r="J564" i="9"/>
  <c r="J563" i="9"/>
  <c r="J562" i="9"/>
  <c r="J561" i="9"/>
  <c r="J560" i="9"/>
  <c r="J559" i="9"/>
  <c r="J558" i="9"/>
  <c r="J557" i="9"/>
  <c r="J556" i="9"/>
  <c r="J555" i="9"/>
  <c r="J554" i="9"/>
  <c r="J553" i="9"/>
  <c r="J552" i="9"/>
  <c r="J551" i="9"/>
  <c r="J550" i="9"/>
  <c r="J549" i="9"/>
  <c r="J548" i="9"/>
  <c r="J547" i="9"/>
  <c r="J546" i="9"/>
  <c r="J545" i="9"/>
  <c r="J544" i="9"/>
  <c r="J543" i="9"/>
  <c r="J542" i="9"/>
  <c r="J541" i="9"/>
  <c r="J540" i="9"/>
  <c r="J539" i="9"/>
  <c r="J538" i="9"/>
  <c r="J537" i="9"/>
  <c r="J536" i="9"/>
  <c r="J535" i="9"/>
  <c r="J534" i="9"/>
  <c r="J533" i="9"/>
  <c r="J532" i="9"/>
  <c r="J531" i="9"/>
  <c r="J530" i="9"/>
  <c r="J529" i="9"/>
  <c r="J528" i="9"/>
  <c r="J527" i="9"/>
  <c r="J526" i="9"/>
  <c r="J525" i="9"/>
  <c r="J524" i="9"/>
  <c r="J523" i="9"/>
  <c r="J522" i="9"/>
  <c r="J521" i="9"/>
  <c r="J520" i="9"/>
  <c r="J519" i="9"/>
  <c r="J518" i="9"/>
  <c r="J517" i="9"/>
  <c r="J516" i="9"/>
  <c r="J515" i="9"/>
  <c r="J514" i="9"/>
  <c r="J513" i="9"/>
  <c r="J512" i="9"/>
  <c r="J511" i="9"/>
  <c r="J510" i="9"/>
  <c r="J509" i="9"/>
  <c r="J508" i="9"/>
  <c r="J507" i="9"/>
  <c r="J506" i="9"/>
  <c r="J505" i="9"/>
  <c r="J504" i="9"/>
  <c r="J503" i="9"/>
  <c r="J502" i="9"/>
  <c r="J501" i="9"/>
  <c r="J500" i="9"/>
  <c r="J499" i="9"/>
  <c r="J498" i="9"/>
  <c r="J497" i="9"/>
  <c r="J496" i="9"/>
  <c r="J495" i="9"/>
  <c r="J494" i="9"/>
  <c r="J493" i="9"/>
  <c r="J492" i="9"/>
  <c r="J491" i="9"/>
  <c r="J490" i="9"/>
  <c r="J489" i="9"/>
  <c r="J488" i="9"/>
  <c r="J487" i="9"/>
  <c r="J486" i="9"/>
  <c r="J485" i="9"/>
  <c r="J484" i="9"/>
  <c r="J483" i="9"/>
  <c r="J482" i="9"/>
  <c r="J481" i="9"/>
  <c r="J480" i="9"/>
  <c r="J479" i="9"/>
  <c r="J478" i="9"/>
  <c r="J477" i="9"/>
  <c r="J476" i="9"/>
  <c r="J475" i="9"/>
  <c r="J474" i="9"/>
  <c r="J473" i="9"/>
  <c r="J472" i="9"/>
  <c r="J471" i="9"/>
  <c r="J470" i="9"/>
  <c r="J469" i="9"/>
  <c r="J468" i="9"/>
  <c r="J467" i="9"/>
  <c r="J466" i="9"/>
  <c r="J465" i="9"/>
  <c r="J464" i="9"/>
  <c r="J463" i="9"/>
  <c r="J462" i="9"/>
  <c r="J461" i="9"/>
  <c r="J460" i="9"/>
  <c r="J459" i="9"/>
  <c r="J458" i="9"/>
  <c r="J457" i="9"/>
  <c r="J456" i="9"/>
  <c r="J455" i="9"/>
  <c r="J454" i="9"/>
  <c r="J453" i="9"/>
  <c r="J452" i="9"/>
  <c r="J451" i="9"/>
  <c r="J450" i="9"/>
  <c r="J449" i="9"/>
  <c r="J448" i="9"/>
  <c r="J447" i="9"/>
  <c r="J446" i="9"/>
  <c r="J445" i="9"/>
  <c r="J444" i="9"/>
  <c r="J443" i="9"/>
  <c r="J442" i="9"/>
  <c r="J441" i="9"/>
  <c r="J440" i="9"/>
  <c r="J439" i="9"/>
  <c r="J438" i="9"/>
  <c r="J437" i="9"/>
  <c r="J436" i="9"/>
  <c r="J435" i="9"/>
  <c r="J434" i="9"/>
  <c r="J433" i="9"/>
  <c r="J432" i="9"/>
  <c r="J431" i="9"/>
  <c r="J430" i="9"/>
  <c r="J429" i="9"/>
  <c r="J428" i="9"/>
  <c r="J427" i="9"/>
  <c r="J426" i="9"/>
  <c r="J425" i="9"/>
  <c r="J424" i="9"/>
  <c r="J423" i="9"/>
  <c r="J422" i="9"/>
  <c r="J421" i="9"/>
  <c r="J420" i="9"/>
  <c r="J419" i="9"/>
  <c r="J418" i="9"/>
  <c r="J417" i="9"/>
  <c r="J416" i="9"/>
  <c r="J415" i="9"/>
  <c r="J414" i="9"/>
  <c r="J413" i="9"/>
  <c r="J412" i="9"/>
  <c r="J411" i="9"/>
  <c r="J410" i="9"/>
  <c r="J409" i="9"/>
  <c r="J408" i="9"/>
  <c r="J407" i="9"/>
  <c r="J406" i="9"/>
  <c r="J405" i="9"/>
  <c r="J404" i="9"/>
  <c r="J403" i="9"/>
  <c r="J402" i="9"/>
  <c r="J401" i="9"/>
  <c r="J400" i="9"/>
  <c r="J399" i="9"/>
  <c r="J398" i="9"/>
  <c r="J397" i="9"/>
  <c r="J396" i="9"/>
  <c r="J395" i="9"/>
  <c r="J394" i="9"/>
  <c r="J393" i="9"/>
  <c r="J392" i="9"/>
  <c r="J391" i="9"/>
  <c r="J390" i="9"/>
  <c r="J389" i="9"/>
  <c r="J388" i="9"/>
  <c r="J387" i="9"/>
  <c r="J386" i="9"/>
  <c r="J385" i="9"/>
  <c r="J384" i="9"/>
  <c r="J383" i="9"/>
  <c r="J382" i="9"/>
  <c r="J381" i="9"/>
  <c r="J380" i="9"/>
  <c r="J379" i="9"/>
  <c r="J378" i="9"/>
  <c r="J377" i="9"/>
  <c r="J376" i="9"/>
  <c r="J375" i="9"/>
  <c r="J374" i="9"/>
  <c r="J373" i="9"/>
  <c r="J372" i="9"/>
  <c r="J371" i="9"/>
  <c r="J370" i="9"/>
  <c r="J369" i="9"/>
  <c r="J368" i="9"/>
  <c r="J367" i="9"/>
  <c r="J366" i="9"/>
  <c r="J365" i="9"/>
  <c r="J364" i="9"/>
  <c r="J363" i="9"/>
  <c r="J362" i="9"/>
  <c r="J361" i="9"/>
  <c r="J360" i="9"/>
  <c r="J359" i="9"/>
  <c r="J358" i="9"/>
  <c r="J357" i="9"/>
  <c r="J356" i="9"/>
  <c r="J355" i="9"/>
  <c r="J354" i="9"/>
  <c r="J353" i="9"/>
  <c r="J352" i="9"/>
  <c r="J351" i="9"/>
  <c r="J350" i="9"/>
  <c r="J349" i="9"/>
  <c r="J348" i="9"/>
  <c r="J347" i="9"/>
  <c r="J346" i="9"/>
  <c r="J345" i="9"/>
  <c r="J344" i="9"/>
  <c r="J343" i="9"/>
  <c r="J342" i="9"/>
  <c r="J341" i="9"/>
  <c r="J340" i="9"/>
  <c r="J339" i="9"/>
  <c r="J338" i="9"/>
  <c r="J337" i="9"/>
  <c r="J336" i="9"/>
  <c r="J335" i="9"/>
  <c r="J334" i="9"/>
  <c r="J333" i="9"/>
  <c r="J332" i="9"/>
  <c r="J331" i="9"/>
  <c r="J330" i="9"/>
  <c r="J329" i="9"/>
  <c r="J328" i="9"/>
  <c r="J327" i="9"/>
  <c r="J326" i="9"/>
  <c r="J325" i="9"/>
  <c r="J324" i="9"/>
  <c r="J323" i="9"/>
  <c r="J322" i="9"/>
  <c r="J321" i="9"/>
  <c r="J320" i="9"/>
  <c r="J319" i="9"/>
  <c r="J318" i="9"/>
  <c r="J317" i="9"/>
  <c r="J316" i="9"/>
  <c r="J315" i="9"/>
  <c r="J314" i="9"/>
  <c r="J313" i="9"/>
  <c r="J312" i="9"/>
  <c r="J311" i="9"/>
  <c r="J310" i="9"/>
  <c r="J309" i="9"/>
  <c r="J308" i="9"/>
  <c r="J307" i="9"/>
  <c r="J306" i="9"/>
  <c r="J305" i="9"/>
  <c r="J304" i="9"/>
  <c r="J303" i="9"/>
  <c r="J302" i="9"/>
  <c r="J301" i="9"/>
  <c r="J300" i="9"/>
  <c r="J299" i="9"/>
  <c r="J298" i="9"/>
  <c r="J297" i="9"/>
  <c r="J296" i="9"/>
  <c r="J295" i="9"/>
  <c r="J294" i="9"/>
  <c r="J293" i="9"/>
  <c r="J292" i="9"/>
  <c r="J291" i="9"/>
  <c r="J290" i="9"/>
  <c r="J289" i="9"/>
  <c r="J288" i="9"/>
  <c r="J287" i="9"/>
  <c r="J286" i="9"/>
  <c r="J285" i="9"/>
  <c r="J284" i="9"/>
  <c r="J283" i="9"/>
  <c r="J282" i="9"/>
  <c r="J281" i="9"/>
  <c r="J280" i="9"/>
  <c r="J279" i="9"/>
  <c r="J278" i="9"/>
  <c r="J277" i="9"/>
  <c r="J276" i="9"/>
  <c r="J275" i="9"/>
  <c r="J274" i="9"/>
  <c r="J273" i="9"/>
  <c r="J272" i="9"/>
  <c r="J271" i="9"/>
  <c r="J270" i="9"/>
  <c r="J269" i="9"/>
  <c r="J268" i="9"/>
  <c r="J267" i="9"/>
  <c r="J266" i="9"/>
  <c r="J265" i="9"/>
  <c r="J264" i="9"/>
  <c r="J263" i="9"/>
  <c r="J262" i="9"/>
  <c r="J261" i="9"/>
  <c r="J260" i="9"/>
  <c r="J259" i="9"/>
  <c r="J258" i="9"/>
  <c r="J257" i="9"/>
  <c r="J256" i="9"/>
  <c r="J255" i="9"/>
  <c r="J254" i="9"/>
  <c r="J253" i="9"/>
  <c r="J252" i="9"/>
  <c r="J251" i="9"/>
  <c r="J250" i="9"/>
  <c r="J249" i="9"/>
  <c r="J248" i="9"/>
  <c r="J247" i="9"/>
  <c r="J246" i="9"/>
  <c r="J245" i="9"/>
  <c r="J244" i="9"/>
  <c r="J243" i="9"/>
  <c r="J242" i="9"/>
  <c r="J241" i="9"/>
  <c r="J240" i="9"/>
  <c r="J239" i="9"/>
  <c r="J238" i="9"/>
  <c r="J237" i="9"/>
  <c r="J236" i="9"/>
  <c r="J235" i="9"/>
  <c r="J234" i="9"/>
  <c r="J233" i="9"/>
  <c r="J232" i="9"/>
  <c r="J231" i="9"/>
  <c r="J230" i="9"/>
  <c r="J229" i="9"/>
  <c r="J228" i="9"/>
  <c r="J227" i="9"/>
  <c r="J226" i="9"/>
  <c r="J225" i="9"/>
  <c r="J224" i="9"/>
  <c r="J223" i="9"/>
  <c r="J222" i="9"/>
  <c r="J221" i="9"/>
  <c r="J220" i="9"/>
  <c r="J219" i="9"/>
  <c r="J218" i="9"/>
  <c r="J217" i="9"/>
  <c r="J216" i="9"/>
  <c r="J215" i="9"/>
  <c r="J214" i="9"/>
  <c r="J213" i="9"/>
  <c r="J212" i="9"/>
  <c r="J211" i="9"/>
  <c r="J210" i="9"/>
  <c r="J209" i="9"/>
  <c r="J208" i="9"/>
  <c r="J207" i="9"/>
  <c r="J206" i="9"/>
  <c r="J205" i="9"/>
  <c r="J204" i="9"/>
  <c r="J203" i="9"/>
  <c r="J202" i="9"/>
  <c r="J201" i="9"/>
  <c r="J200" i="9"/>
  <c r="J199" i="9"/>
  <c r="J198" i="9"/>
  <c r="J197" i="9"/>
  <c r="J196" i="9"/>
  <c r="J195" i="9"/>
  <c r="J194" i="9"/>
  <c r="J193" i="9"/>
  <c r="J192" i="9"/>
  <c r="J191" i="9"/>
  <c r="J190" i="9"/>
  <c r="J189" i="9"/>
  <c r="J188" i="9"/>
  <c r="J187" i="9"/>
  <c r="J186" i="9"/>
  <c r="J185" i="9"/>
  <c r="J184" i="9"/>
  <c r="J183" i="9"/>
  <c r="J182" i="9"/>
  <c r="J181" i="9"/>
  <c r="J180" i="9"/>
  <c r="J179" i="9"/>
  <c r="J178" i="9"/>
  <c r="J177" i="9"/>
  <c r="J176" i="9"/>
  <c r="J175" i="9"/>
  <c r="J174" i="9"/>
  <c r="J173" i="9"/>
  <c r="J172" i="9"/>
  <c r="J171" i="9"/>
  <c r="J170" i="9"/>
  <c r="J169" i="9"/>
  <c r="J168" i="9"/>
  <c r="J167" i="9"/>
  <c r="J166" i="9"/>
  <c r="J165" i="9"/>
  <c r="J164" i="9"/>
  <c r="J163" i="9"/>
  <c r="J162" i="9"/>
  <c r="J161" i="9"/>
  <c r="J160" i="9"/>
  <c r="J159" i="9"/>
  <c r="J158" i="9"/>
  <c r="J157" i="9"/>
  <c r="J156" i="9"/>
  <c r="J155" i="9"/>
  <c r="J154" i="9"/>
  <c r="J153" i="9"/>
  <c r="J152" i="9"/>
  <c r="J151" i="9"/>
  <c r="J150" i="9"/>
  <c r="J149" i="9"/>
  <c r="J148" i="9"/>
  <c r="J147" i="9"/>
  <c r="J146" i="9"/>
  <c r="J145" i="9"/>
  <c r="J144" i="9"/>
  <c r="J143" i="9"/>
  <c r="J142" i="9"/>
  <c r="J141" i="9"/>
  <c r="J140" i="9"/>
  <c r="J139" i="9"/>
  <c r="J138" i="9"/>
  <c r="J137" i="9"/>
  <c r="J136" i="9"/>
  <c r="J135" i="9"/>
  <c r="J134" i="9"/>
  <c r="J133" i="9"/>
  <c r="J132" i="9"/>
  <c r="J131" i="9"/>
  <c r="J130" i="9"/>
  <c r="J129" i="9"/>
  <c r="J128" i="9"/>
  <c r="J127" i="9"/>
  <c r="J126" i="9"/>
  <c r="J125" i="9"/>
  <c r="J124" i="9"/>
  <c r="J123" i="9"/>
  <c r="J122" i="9"/>
  <c r="J121" i="9"/>
  <c r="J120" i="9"/>
  <c r="J119" i="9"/>
  <c r="J118" i="9"/>
  <c r="J117" i="9"/>
  <c r="J116" i="9"/>
  <c r="J115" i="9"/>
  <c r="J114" i="9"/>
  <c r="J113" i="9"/>
  <c r="J112" i="9"/>
  <c r="J111" i="9"/>
  <c r="J110" i="9"/>
  <c r="J109" i="9"/>
  <c r="J108" i="9"/>
  <c r="J107" i="9"/>
  <c r="J106" i="9"/>
  <c r="J105" i="9"/>
  <c r="J104" i="9"/>
  <c r="J103" i="9"/>
  <c r="J102" i="9"/>
  <c r="J101" i="9"/>
  <c r="J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J2" i="9"/>
  <c r="H1119" i="9" l="1"/>
  <c r="H1118" i="9"/>
  <c r="H1117" i="9"/>
  <c r="H1116" i="9"/>
  <c r="H1115" i="9"/>
  <c r="H1114" i="9"/>
  <c r="H1113" i="9"/>
  <c r="H1112" i="9"/>
  <c r="H1111" i="9"/>
  <c r="H1110" i="9"/>
  <c r="H1109" i="9"/>
  <c r="H1108" i="9"/>
  <c r="H1107" i="9"/>
  <c r="H1106" i="9"/>
  <c r="H1105" i="9"/>
  <c r="H1104" i="9"/>
  <c r="H1103" i="9"/>
  <c r="H1102" i="9"/>
  <c r="H1101" i="9"/>
  <c r="H1100" i="9"/>
  <c r="H1099" i="9"/>
  <c r="H1098" i="9"/>
  <c r="H1097" i="9"/>
  <c r="H1096" i="9"/>
  <c r="H1095" i="9"/>
  <c r="H1094" i="9"/>
  <c r="H1093" i="9"/>
  <c r="H1092" i="9"/>
  <c r="H1091" i="9"/>
  <c r="H1090" i="9"/>
  <c r="H1089" i="9"/>
  <c r="H1088" i="9"/>
  <c r="H1087" i="9"/>
  <c r="H1086" i="9"/>
  <c r="H1085" i="9"/>
  <c r="H1084" i="9"/>
  <c r="H1083" i="9"/>
  <c r="H1082" i="9"/>
  <c r="H1081" i="9"/>
  <c r="H1080" i="9"/>
  <c r="H1079" i="9"/>
  <c r="H1078" i="9"/>
  <c r="H1077" i="9"/>
  <c r="H1076" i="9"/>
  <c r="H1075" i="9"/>
  <c r="H1074" i="9"/>
  <c r="H1073" i="9"/>
  <c r="H1072" i="9"/>
  <c r="H1071" i="9"/>
  <c r="H1070" i="9"/>
  <c r="H1069" i="9"/>
  <c r="H1068" i="9"/>
  <c r="H1067" i="9"/>
  <c r="H1066" i="9"/>
  <c r="H1065" i="9"/>
  <c r="H1064" i="9"/>
  <c r="H1063" i="9"/>
  <c r="H1062" i="9"/>
  <c r="H1061" i="9"/>
  <c r="H1060" i="9"/>
  <c r="H1059" i="9"/>
  <c r="H1058" i="9"/>
  <c r="H1057" i="9"/>
  <c r="H1056" i="9"/>
  <c r="H1055" i="9"/>
  <c r="H1054" i="9"/>
  <c r="H1053" i="9"/>
  <c r="H1052" i="9"/>
  <c r="H1051" i="9"/>
  <c r="H1050" i="9"/>
  <c r="H1049" i="9"/>
  <c r="H1048" i="9"/>
  <c r="H1047" i="9"/>
  <c r="H1046" i="9"/>
  <c r="H1045" i="9"/>
  <c r="H1044" i="9"/>
  <c r="H1043" i="9"/>
  <c r="H1042" i="9"/>
  <c r="H1041" i="9"/>
  <c r="H1040" i="9"/>
  <c r="H1039" i="9"/>
  <c r="H1038" i="9"/>
  <c r="H1037" i="9"/>
  <c r="H1036" i="9"/>
  <c r="H1035" i="9"/>
  <c r="H1034" i="9"/>
  <c r="H1033" i="9"/>
  <c r="H1032" i="9"/>
  <c r="H1031" i="9"/>
  <c r="H1030" i="9"/>
  <c r="H1029" i="9"/>
  <c r="H1028" i="9"/>
  <c r="H1027" i="9"/>
  <c r="H1026" i="9"/>
  <c r="H1025" i="9"/>
  <c r="H1024" i="9"/>
  <c r="H1023" i="9"/>
  <c r="H1022" i="9"/>
  <c r="H1021" i="9"/>
  <c r="H1020" i="9"/>
  <c r="H1019" i="9"/>
  <c r="H1018" i="9"/>
  <c r="H1017" i="9"/>
  <c r="H1016" i="9"/>
  <c r="H1015" i="9"/>
  <c r="H1014" i="9"/>
  <c r="H1013" i="9"/>
  <c r="H1012" i="9"/>
  <c r="H1011" i="9"/>
  <c r="H1010" i="9"/>
  <c r="H1009" i="9"/>
  <c r="H1008" i="9"/>
  <c r="H1007" i="9"/>
  <c r="H1006" i="9"/>
  <c r="H1005" i="9"/>
  <c r="H1004" i="9"/>
  <c r="H1003" i="9"/>
  <c r="H1002" i="9"/>
  <c r="H1001" i="9"/>
  <c r="H1000" i="9"/>
  <c r="H999" i="9"/>
  <c r="H998" i="9"/>
  <c r="H997" i="9"/>
  <c r="H996" i="9"/>
  <c r="H995" i="9"/>
  <c r="H994" i="9"/>
  <c r="H993" i="9"/>
  <c r="H992" i="9"/>
  <c r="H991" i="9"/>
  <c r="H990" i="9"/>
  <c r="H989" i="9"/>
  <c r="H988" i="9"/>
  <c r="H987" i="9"/>
  <c r="H986" i="9"/>
  <c r="H985" i="9"/>
  <c r="H984" i="9"/>
  <c r="H983" i="9"/>
  <c r="H982" i="9"/>
  <c r="H981" i="9"/>
  <c r="H980" i="9"/>
  <c r="H979" i="9"/>
  <c r="H978" i="9"/>
  <c r="H977" i="9"/>
  <c r="H976" i="9"/>
  <c r="H975" i="9"/>
  <c r="H974" i="9"/>
  <c r="H973" i="9"/>
  <c r="H972" i="9"/>
  <c r="H971" i="9"/>
  <c r="H970" i="9"/>
  <c r="H969" i="9"/>
  <c r="H968" i="9"/>
  <c r="H967" i="9"/>
  <c r="H966" i="9"/>
  <c r="H965" i="9"/>
  <c r="H964" i="9"/>
  <c r="H963" i="9"/>
  <c r="H962" i="9"/>
  <c r="H961" i="9"/>
  <c r="H960" i="9"/>
  <c r="H959" i="9"/>
  <c r="H958" i="9"/>
  <c r="H957" i="9"/>
  <c r="H956" i="9"/>
  <c r="H955" i="9"/>
  <c r="H954" i="9"/>
  <c r="H953" i="9"/>
  <c r="H952" i="9"/>
  <c r="H951" i="9"/>
  <c r="H950" i="9"/>
  <c r="H949" i="9"/>
  <c r="H948" i="9"/>
  <c r="H947" i="9"/>
  <c r="H946" i="9"/>
  <c r="H945" i="9"/>
  <c r="H944" i="9"/>
  <c r="H943" i="9"/>
  <c r="H942" i="9"/>
  <c r="H941" i="9"/>
  <c r="H940" i="9"/>
  <c r="H939" i="9"/>
  <c r="H938" i="9"/>
  <c r="H937" i="9"/>
  <c r="H936" i="9"/>
  <c r="H935" i="9"/>
  <c r="H934" i="9"/>
  <c r="H933" i="9"/>
  <c r="H932" i="9"/>
  <c r="H931" i="9"/>
  <c r="H930" i="9"/>
  <c r="H929" i="9"/>
  <c r="H928" i="9"/>
  <c r="H927" i="9"/>
  <c r="H926" i="9"/>
  <c r="H925" i="9"/>
  <c r="H924" i="9"/>
  <c r="H923" i="9"/>
  <c r="H922" i="9"/>
  <c r="H921" i="9"/>
  <c r="H920" i="9"/>
  <c r="H919" i="9"/>
  <c r="H918" i="9"/>
  <c r="H917" i="9"/>
  <c r="H916" i="9"/>
  <c r="H915" i="9"/>
  <c r="H914" i="9"/>
  <c r="H913" i="9"/>
  <c r="H912" i="9"/>
  <c r="H911" i="9"/>
  <c r="H910" i="9"/>
  <c r="H909" i="9"/>
  <c r="H908" i="9"/>
  <c r="H907" i="9"/>
  <c r="H906" i="9"/>
  <c r="H905" i="9"/>
  <c r="H904" i="9"/>
  <c r="H903" i="9"/>
  <c r="H902" i="9"/>
  <c r="H901" i="9"/>
  <c r="H900" i="9"/>
  <c r="H899" i="9"/>
  <c r="H898" i="9"/>
  <c r="H897" i="9"/>
  <c r="H896" i="9"/>
  <c r="H895" i="9"/>
  <c r="H894" i="9"/>
  <c r="H893" i="9"/>
  <c r="H892" i="9"/>
  <c r="H891" i="9"/>
  <c r="H890" i="9"/>
  <c r="H889" i="9"/>
  <c r="H888" i="9"/>
  <c r="H887" i="9"/>
  <c r="H886" i="9"/>
  <c r="H885" i="9"/>
  <c r="H884" i="9"/>
  <c r="H883" i="9"/>
  <c r="H882" i="9"/>
  <c r="H881" i="9"/>
  <c r="H880" i="9"/>
  <c r="H879" i="9"/>
  <c r="H878" i="9"/>
  <c r="H877" i="9"/>
  <c r="H876" i="9"/>
  <c r="H875" i="9"/>
  <c r="H874" i="9"/>
  <c r="H873" i="9"/>
  <c r="H872" i="9"/>
  <c r="H871" i="9"/>
  <c r="H870" i="9"/>
  <c r="H869" i="9"/>
  <c r="H868" i="9"/>
  <c r="H867" i="9"/>
  <c r="H866" i="9"/>
  <c r="H865" i="9"/>
  <c r="H864" i="9"/>
  <c r="H863" i="9"/>
  <c r="H862" i="9"/>
  <c r="H861" i="9"/>
  <c r="H860" i="9"/>
  <c r="H859" i="9"/>
  <c r="H858" i="9"/>
  <c r="H857" i="9"/>
  <c r="H856" i="9"/>
  <c r="H855" i="9"/>
  <c r="H854" i="9"/>
  <c r="H853" i="9"/>
  <c r="H852" i="9"/>
  <c r="H851" i="9"/>
  <c r="H850" i="9"/>
  <c r="H849" i="9"/>
  <c r="H848" i="9"/>
  <c r="H847" i="9"/>
  <c r="H846" i="9"/>
  <c r="H845" i="9"/>
  <c r="H844" i="9"/>
  <c r="H843" i="9"/>
  <c r="H842" i="9"/>
  <c r="H841" i="9"/>
  <c r="H840" i="9"/>
  <c r="H839" i="9"/>
  <c r="H838" i="9"/>
  <c r="H837" i="9"/>
  <c r="H836" i="9"/>
  <c r="H835" i="9"/>
  <c r="H834" i="9"/>
  <c r="H833" i="9"/>
  <c r="H832" i="9"/>
  <c r="H831" i="9"/>
  <c r="H830" i="9"/>
  <c r="H829" i="9"/>
  <c r="H828" i="9"/>
  <c r="H827" i="9"/>
  <c r="H826" i="9"/>
  <c r="H825" i="9"/>
  <c r="H824" i="9"/>
  <c r="H823" i="9"/>
  <c r="H822" i="9"/>
  <c r="H821" i="9"/>
  <c r="H820" i="9"/>
  <c r="H819" i="9"/>
  <c r="H818" i="9"/>
  <c r="H817" i="9"/>
  <c r="H816" i="9"/>
  <c r="H815" i="9"/>
  <c r="H814" i="9"/>
  <c r="H813" i="9"/>
  <c r="H812" i="9"/>
  <c r="H811" i="9"/>
  <c r="H810" i="9"/>
  <c r="H809" i="9"/>
  <c r="H808" i="9"/>
  <c r="H807" i="9"/>
  <c r="H806" i="9"/>
  <c r="H805" i="9"/>
  <c r="H804" i="9"/>
  <c r="H803" i="9"/>
  <c r="H802" i="9"/>
  <c r="H801" i="9"/>
  <c r="H800" i="9"/>
  <c r="H799" i="9"/>
  <c r="H798" i="9"/>
  <c r="H797" i="9"/>
  <c r="H796" i="9"/>
  <c r="H795" i="9"/>
  <c r="H794" i="9"/>
  <c r="H793" i="9"/>
  <c r="H792" i="9"/>
  <c r="H791" i="9"/>
  <c r="H790" i="9"/>
  <c r="H789" i="9"/>
  <c r="H788" i="9"/>
  <c r="H787" i="9"/>
  <c r="H786" i="9"/>
  <c r="H785" i="9"/>
  <c r="H784" i="9"/>
  <c r="H783" i="9"/>
  <c r="H782" i="9"/>
  <c r="H781" i="9"/>
  <c r="H780" i="9"/>
  <c r="H779" i="9"/>
  <c r="H778" i="9"/>
  <c r="H777" i="9"/>
  <c r="H776" i="9"/>
  <c r="H775" i="9"/>
  <c r="H774" i="9"/>
  <c r="H773" i="9"/>
  <c r="H772" i="9"/>
  <c r="H771" i="9"/>
  <c r="H770" i="9"/>
  <c r="H769" i="9"/>
  <c r="H768" i="9"/>
  <c r="H767" i="9"/>
  <c r="H766" i="9"/>
  <c r="H765" i="9"/>
  <c r="H764" i="9"/>
  <c r="H763" i="9"/>
  <c r="H762" i="9"/>
  <c r="H761" i="9"/>
  <c r="H760" i="9"/>
  <c r="H759" i="9"/>
  <c r="H758" i="9"/>
  <c r="H757" i="9"/>
  <c r="H756" i="9"/>
  <c r="H755" i="9"/>
  <c r="H754" i="9"/>
  <c r="H753" i="9"/>
  <c r="H752" i="9"/>
  <c r="H751" i="9"/>
  <c r="H750" i="9"/>
  <c r="H749" i="9"/>
  <c r="H748" i="9"/>
  <c r="H747" i="9"/>
  <c r="H746" i="9"/>
  <c r="H745" i="9"/>
  <c r="H744" i="9"/>
  <c r="H743" i="9"/>
  <c r="H742" i="9"/>
  <c r="H741" i="9"/>
  <c r="H740" i="9"/>
  <c r="H739" i="9"/>
  <c r="H738" i="9"/>
  <c r="H737" i="9"/>
  <c r="H736" i="9"/>
  <c r="H735" i="9"/>
  <c r="H734" i="9"/>
  <c r="H733" i="9"/>
  <c r="H732" i="9"/>
  <c r="H731" i="9"/>
  <c r="H730" i="9"/>
  <c r="H729" i="9"/>
  <c r="H728" i="9"/>
  <c r="H727" i="9"/>
  <c r="H726" i="9"/>
  <c r="H725" i="9"/>
  <c r="H724" i="9"/>
  <c r="H723" i="9"/>
  <c r="H722" i="9"/>
  <c r="H721" i="9"/>
  <c r="H720" i="9"/>
  <c r="H719" i="9"/>
  <c r="H718" i="9"/>
  <c r="H717" i="9"/>
  <c r="H716" i="9"/>
  <c r="H715" i="9"/>
  <c r="H714" i="9"/>
  <c r="H713" i="9"/>
  <c r="H712" i="9"/>
  <c r="H711" i="9"/>
  <c r="H710" i="9"/>
  <c r="H709" i="9"/>
  <c r="H708" i="9"/>
  <c r="H707" i="9"/>
  <c r="H706" i="9"/>
  <c r="H705" i="9"/>
  <c r="H704" i="9"/>
  <c r="H703" i="9"/>
  <c r="H702" i="9"/>
  <c r="H701" i="9"/>
  <c r="H700" i="9"/>
  <c r="H699" i="9"/>
  <c r="H698" i="9"/>
  <c r="H697" i="9"/>
  <c r="H696" i="9"/>
  <c r="H695" i="9"/>
  <c r="H694" i="9"/>
  <c r="H693" i="9"/>
  <c r="H692" i="9"/>
  <c r="H691" i="9"/>
  <c r="H690" i="9"/>
  <c r="H689" i="9"/>
  <c r="H688" i="9"/>
  <c r="H687" i="9"/>
  <c r="H686" i="9"/>
  <c r="H685" i="9"/>
  <c r="H684" i="9"/>
  <c r="H683" i="9"/>
  <c r="H682" i="9"/>
  <c r="H681" i="9"/>
  <c r="H680" i="9"/>
  <c r="H679" i="9"/>
  <c r="H678" i="9"/>
  <c r="H677" i="9"/>
  <c r="H676" i="9"/>
  <c r="H675" i="9"/>
  <c r="H674" i="9"/>
  <c r="H673" i="9"/>
  <c r="H672" i="9"/>
  <c r="H671" i="9"/>
  <c r="H670" i="9"/>
  <c r="H669" i="9"/>
  <c r="H668" i="9"/>
  <c r="H667" i="9"/>
  <c r="H666" i="9"/>
  <c r="H665" i="9"/>
  <c r="H664" i="9"/>
  <c r="H663" i="9"/>
  <c r="H662" i="9"/>
  <c r="H661" i="9"/>
  <c r="H660" i="9"/>
  <c r="H659" i="9"/>
  <c r="H658" i="9"/>
  <c r="H657" i="9"/>
  <c r="H656" i="9"/>
  <c r="H655" i="9"/>
  <c r="H654" i="9"/>
  <c r="H653" i="9"/>
  <c r="H652" i="9"/>
  <c r="H651" i="9"/>
  <c r="H650" i="9"/>
  <c r="H649" i="9"/>
  <c r="H648" i="9"/>
  <c r="H647" i="9"/>
  <c r="H646" i="9"/>
  <c r="H645" i="9"/>
  <c r="H644" i="9"/>
  <c r="H643" i="9"/>
  <c r="H642" i="9"/>
  <c r="H641" i="9"/>
  <c r="H640" i="9"/>
  <c r="H639" i="9"/>
  <c r="H638" i="9"/>
  <c r="H637" i="9"/>
  <c r="H636" i="9"/>
  <c r="H635" i="9"/>
  <c r="H634" i="9"/>
  <c r="H633" i="9"/>
  <c r="H632" i="9"/>
  <c r="H631" i="9"/>
  <c r="H630" i="9"/>
  <c r="H629" i="9"/>
  <c r="H628" i="9"/>
  <c r="H627" i="9"/>
  <c r="H626" i="9"/>
  <c r="H625" i="9"/>
  <c r="H624" i="9"/>
  <c r="H623" i="9"/>
  <c r="H622" i="9"/>
  <c r="H621" i="9"/>
  <c r="H620" i="9"/>
  <c r="H619" i="9"/>
  <c r="H618" i="9"/>
  <c r="H617" i="9"/>
  <c r="H616" i="9"/>
  <c r="H615" i="9"/>
  <c r="H614" i="9"/>
  <c r="H613" i="9"/>
  <c r="H612" i="9"/>
  <c r="H611" i="9"/>
  <c r="H610" i="9"/>
  <c r="H609" i="9"/>
  <c r="H608" i="9"/>
  <c r="H607" i="9"/>
  <c r="H606" i="9"/>
  <c r="H605" i="9"/>
  <c r="H604" i="9"/>
  <c r="H603" i="9"/>
  <c r="H602" i="9"/>
  <c r="H601" i="9"/>
  <c r="H600" i="9"/>
  <c r="H599" i="9"/>
  <c r="H598" i="9"/>
  <c r="H597" i="9"/>
  <c r="H596" i="9"/>
  <c r="H595" i="9"/>
  <c r="H594" i="9"/>
  <c r="H593" i="9"/>
  <c r="H592" i="9"/>
  <c r="H591" i="9"/>
  <c r="H590" i="9"/>
  <c r="H589" i="9"/>
  <c r="H588" i="9"/>
  <c r="H587" i="9"/>
  <c r="H586" i="9"/>
  <c r="H585" i="9"/>
  <c r="H584" i="9"/>
  <c r="H583" i="9"/>
  <c r="H582" i="9"/>
  <c r="H581" i="9"/>
  <c r="H580" i="9"/>
  <c r="H579" i="9"/>
  <c r="H578" i="9"/>
  <c r="H577" i="9"/>
  <c r="H576" i="9"/>
  <c r="H575" i="9"/>
  <c r="H574" i="9"/>
  <c r="H573" i="9"/>
  <c r="H572" i="9"/>
  <c r="H571" i="9"/>
  <c r="H570" i="9"/>
  <c r="H569" i="9"/>
  <c r="H568" i="9"/>
  <c r="H567" i="9"/>
  <c r="H566" i="9"/>
  <c r="H565" i="9"/>
  <c r="H564" i="9"/>
  <c r="H563" i="9"/>
  <c r="H562" i="9"/>
  <c r="H561" i="9"/>
  <c r="H560" i="9"/>
  <c r="H559" i="9"/>
  <c r="H558" i="9"/>
  <c r="H557" i="9"/>
  <c r="H556" i="9"/>
  <c r="H555" i="9"/>
  <c r="H554" i="9"/>
  <c r="H553" i="9"/>
  <c r="H552" i="9"/>
  <c r="H551" i="9"/>
  <c r="H550" i="9"/>
  <c r="H549" i="9"/>
  <c r="H548" i="9"/>
  <c r="H547" i="9"/>
  <c r="H546" i="9"/>
  <c r="H545" i="9"/>
  <c r="H544" i="9"/>
  <c r="H543" i="9"/>
  <c r="H542" i="9"/>
  <c r="H541" i="9"/>
  <c r="H540" i="9"/>
  <c r="H539" i="9"/>
  <c r="H538" i="9"/>
  <c r="H537" i="9"/>
  <c r="H536" i="9"/>
  <c r="H535" i="9"/>
  <c r="H534" i="9"/>
  <c r="H533" i="9"/>
  <c r="H532" i="9"/>
  <c r="H531" i="9"/>
  <c r="H530" i="9"/>
  <c r="H529" i="9"/>
  <c r="H528" i="9"/>
  <c r="H527" i="9"/>
  <c r="H526" i="9"/>
  <c r="H525" i="9"/>
  <c r="H524" i="9"/>
  <c r="H523" i="9"/>
  <c r="H522" i="9"/>
  <c r="H521" i="9"/>
  <c r="H520" i="9"/>
  <c r="H519" i="9"/>
  <c r="H518" i="9"/>
  <c r="H517" i="9"/>
  <c r="H516" i="9"/>
  <c r="H515" i="9"/>
  <c r="H514" i="9"/>
  <c r="H513" i="9"/>
  <c r="H512" i="9"/>
  <c r="H511" i="9"/>
  <c r="H510" i="9"/>
  <c r="H509" i="9"/>
  <c r="H508" i="9"/>
  <c r="H507" i="9"/>
  <c r="H506" i="9"/>
  <c r="H505" i="9"/>
  <c r="H504" i="9"/>
  <c r="H503" i="9"/>
  <c r="H502" i="9"/>
  <c r="H501" i="9"/>
  <c r="H500" i="9"/>
  <c r="H499" i="9"/>
  <c r="H498" i="9"/>
  <c r="H497" i="9"/>
  <c r="H496" i="9"/>
  <c r="H495" i="9"/>
  <c r="H494" i="9"/>
  <c r="H493" i="9"/>
  <c r="H492" i="9"/>
  <c r="H491" i="9"/>
  <c r="H490" i="9"/>
  <c r="H489" i="9"/>
  <c r="H488" i="9"/>
  <c r="H487" i="9"/>
  <c r="H486" i="9"/>
  <c r="H485" i="9"/>
  <c r="H484" i="9"/>
  <c r="H483" i="9"/>
  <c r="H482" i="9"/>
  <c r="H481" i="9"/>
  <c r="H480" i="9"/>
  <c r="H479" i="9"/>
  <c r="H478" i="9"/>
  <c r="H477" i="9"/>
  <c r="H476" i="9"/>
  <c r="H475" i="9"/>
  <c r="H474" i="9"/>
  <c r="H473" i="9"/>
  <c r="H472" i="9"/>
  <c r="H471" i="9"/>
  <c r="H470" i="9"/>
  <c r="H469" i="9"/>
  <c r="H468" i="9"/>
  <c r="H467" i="9"/>
  <c r="H466" i="9"/>
  <c r="H465" i="9"/>
  <c r="H464" i="9"/>
  <c r="H463" i="9"/>
  <c r="H462" i="9"/>
  <c r="H461" i="9"/>
  <c r="H460" i="9"/>
  <c r="H459" i="9"/>
  <c r="H458" i="9"/>
  <c r="H457" i="9"/>
  <c r="H456" i="9"/>
  <c r="H455" i="9"/>
  <c r="H454" i="9"/>
  <c r="H453" i="9"/>
  <c r="H452" i="9"/>
  <c r="H451" i="9"/>
  <c r="H450" i="9"/>
  <c r="H449" i="9"/>
  <c r="H448" i="9"/>
  <c r="H447" i="9"/>
  <c r="H446" i="9"/>
  <c r="H445" i="9"/>
  <c r="H444" i="9"/>
  <c r="H443" i="9"/>
  <c r="H442" i="9"/>
  <c r="H441" i="9"/>
  <c r="H440" i="9"/>
  <c r="H439" i="9"/>
  <c r="H438" i="9"/>
  <c r="H437" i="9"/>
  <c r="H436" i="9"/>
  <c r="H435" i="9"/>
  <c r="H434" i="9"/>
  <c r="H433" i="9"/>
  <c r="H432" i="9"/>
  <c r="H431" i="9"/>
  <c r="H430" i="9"/>
  <c r="H429" i="9"/>
  <c r="H428" i="9"/>
  <c r="H427" i="9"/>
  <c r="H426" i="9"/>
  <c r="H425" i="9"/>
  <c r="H424" i="9"/>
  <c r="H423" i="9"/>
  <c r="H422" i="9"/>
  <c r="H421" i="9"/>
  <c r="H420" i="9"/>
  <c r="H419" i="9"/>
  <c r="H418" i="9"/>
  <c r="H417" i="9"/>
  <c r="H416" i="9"/>
  <c r="H415" i="9"/>
  <c r="H414" i="9"/>
  <c r="H413" i="9"/>
  <c r="H412" i="9"/>
  <c r="H411" i="9"/>
  <c r="H410" i="9"/>
  <c r="H409" i="9"/>
  <c r="H408" i="9"/>
  <c r="H407" i="9"/>
  <c r="H406" i="9"/>
  <c r="H405" i="9"/>
  <c r="H404" i="9"/>
  <c r="H403" i="9"/>
  <c r="H402" i="9"/>
  <c r="H401" i="9"/>
  <c r="H400" i="9"/>
  <c r="H399" i="9"/>
  <c r="H398" i="9"/>
  <c r="H397" i="9"/>
  <c r="H396" i="9"/>
  <c r="H395" i="9"/>
  <c r="H394" i="9"/>
  <c r="H393" i="9"/>
  <c r="H392" i="9"/>
  <c r="H391" i="9"/>
  <c r="H390" i="9"/>
  <c r="H389" i="9"/>
  <c r="H388" i="9"/>
  <c r="H387" i="9"/>
  <c r="H386" i="9"/>
  <c r="H385" i="9"/>
  <c r="H384" i="9"/>
  <c r="H383" i="9"/>
  <c r="H382" i="9"/>
  <c r="H381" i="9"/>
  <c r="H380" i="9"/>
  <c r="H379" i="9"/>
  <c r="H378" i="9"/>
  <c r="H377" i="9"/>
  <c r="H376" i="9"/>
  <c r="H375" i="9"/>
  <c r="H374" i="9"/>
  <c r="H373" i="9"/>
  <c r="H372" i="9"/>
  <c r="H371" i="9"/>
  <c r="H370" i="9"/>
  <c r="H369" i="9"/>
  <c r="H368" i="9"/>
  <c r="H367" i="9"/>
  <c r="H366" i="9"/>
  <c r="H365" i="9"/>
  <c r="H364" i="9"/>
  <c r="H363" i="9"/>
  <c r="H362" i="9"/>
  <c r="H361" i="9"/>
  <c r="H360" i="9"/>
  <c r="H359" i="9"/>
  <c r="H358" i="9"/>
  <c r="H357" i="9"/>
  <c r="H356" i="9"/>
  <c r="H355" i="9"/>
  <c r="H354" i="9"/>
  <c r="H353" i="9"/>
  <c r="H352" i="9"/>
  <c r="H351" i="9"/>
  <c r="H350" i="9"/>
  <c r="H349" i="9"/>
  <c r="H348" i="9"/>
  <c r="H347" i="9"/>
  <c r="H346" i="9"/>
  <c r="H345" i="9"/>
  <c r="H344" i="9"/>
  <c r="H343" i="9"/>
  <c r="H342" i="9"/>
  <c r="H341" i="9"/>
  <c r="H340" i="9"/>
  <c r="H339" i="9"/>
  <c r="H338" i="9"/>
  <c r="H337" i="9"/>
  <c r="H336" i="9"/>
  <c r="H335" i="9"/>
  <c r="H334" i="9"/>
  <c r="H333" i="9"/>
  <c r="H332" i="9"/>
  <c r="H331" i="9"/>
  <c r="H330" i="9"/>
  <c r="H329" i="9"/>
  <c r="H328" i="9"/>
  <c r="H327" i="9"/>
  <c r="H326" i="9"/>
  <c r="H325" i="9"/>
  <c r="H324" i="9"/>
  <c r="H323" i="9"/>
  <c r="H322" i="9"/>
  <c r="H321" i="9"/>
  <c r="H320" i="9"/>
  <c r="H319" i="9"/>
  <c r="H318" i="9"/>
  <c r="H317" i="9"/>
  <c r="H316" i="9"/>
  <c r="H315" i="9"/>
  <c r="H314" i="9"/>
  <c r="H313" i="9"/>
  <c r="H312" i="9"/>
  <c r="H311" i="9"/>
  <c r="H310" i="9"/>
  <c r="H309" i="9"/>
  <c r="H308" i="9"/>
  <c r="H307" i="9"/>
  <c r="H306" i="9"/>
  <c r="H305" i="9"/>
  <c r="H304" i="9"/>
  <c r="H303" i="9"/>
  <c r="H302" i="9"/>
  <c r="H301" i="9"/>
  <c r="H300" i="9"/>
  <c r="H299" i="9"/>
  <c r="H298" i="9"/>
  <c r="H297" i="9"/>
  <c r="H296" i="9"/>
  <c r="H295" i="9"/>
  <c r="H294" i="9"/>
  <c r="H293" i="9"/>
  <c r="H292" i="9"/>
  <c r="H291" i="9"/>
  <c r="H290" i="9"/>
  <c r="H289" i="9"/>
  <c r="H288" i="9"/>
  <c r="H287" i="9"/>
  <c r="H286" i="9"/>
  <c r="H285" i="9"/>
  <c r="H284" i="9"/>
  <c r="H283" i="9"/>
  <c r="H282" i="9"/>
  <c r="H281" i="9"/>
  <c r="H280" i="9"/>
  <c r="H279" i="9"/>
  <c r="H278" i="9"/>
  <c r="H277" i="9"/>
  <c r="H276" i="9"/>
  <c r="H275" i="9"/>
  <c r="H274" i="9"/>
  <c r="H273" i="9"/>
  <c r="H272" i="9"/>
  <c r="H271" i="9"/>
  <c r="H270" i="9"/>
  <c r="H269" i="9"/>
  <c r="H268" i="9"/>
  <c r="H267" i="9"/>
  <c r="H266" i="9"/>
  <c r="H265" i="9"/>
  <c r="H264" i="9"/>
  <c r="H263" i="9"/>
  <c r="H262" i="9"/>
  <c r="H261" i="9"/>
  <c r="H260" i="9"/>
  <c r="H259" i="9"/>
  <c r="H258" i="9"/>
  <c r="H257" i="9"/>
  <c r="H256" i="9"/>
  <c r="H255" i="9"/>
  <c r="H254" i="9"/>
  <c r="H253" i="9"/>
  <c r="H252" i="9"/>
  <c r="H251" i="9"/>
  <c r="H250" i="9"/>
  <c r="H249" i="9"/>
  <c r="H248" i="9"/>
  <c r="H247" i="9"/>
  <c r="H246" i="9"/>
  <c r="H245" i="9"/>
  <c r="H244" i="9"/>
  <c r="H243" i="9"/>
  <c r="H242" i="9"/>
  <c r="H241" i="9"/>
  <c r="H240" i="9"/>
  <c r="H239" i="9"/>
  <c r="H238" i="9"/>
  <c r="H237" i="9"/>
  <c r="H236" i="9"/>
  <c r="H235" i="9"/>
  <c r="H234" i="9"/>
  <c r="H233" i="9"/>
  <c r="H232" i="9"/>
  <c r="H231" i="9"/>
  <c r="H230" i="9"/>
  <c r="H229" i="9"/>
  <c r="H228" i="9"/>
  <c r="H227" i="9"/>
  <c r="H226" i="9"/>
  <c r="H225" i="9"/>
  <c r="H224" i="9"/>
  <c r="H223" i="9"/>
  <c r="H222" i="9"/>
  <c r="H221" i="9"/>
  <c r="H220" i="9"/>
  <c r="H219" i="9"/>
  <c r="H218" i="9"/>
  <c r="H217" i="9"/>
  <c r="H216" i="9"/>
  <c r="H215" i="9"/>
  <c r="H214" i="9"/>
  <c r="H213" i="9"/>
  <c r="H212" i="9"/>
  <c r="H211" i="9"/>
  <c r="H210" i="9"/>
  <c r="H209" i="9"/>
  <c r="H208" i="9"/>
  <c r="H207" i="9"/>
  <c r="H206" i="9"/>
  <c r="H205" i="9"/>
  <c r="H204" i="9"/>
  <c r="H203" i="9"/>
  <c r="H202" i="9"/>
  <c r="H201" i="9"/>
  <c r="H200" i="9"/>
  <c r="H199" i="9"/>
  <c r="H198" i="9"/>
  <c r="H197" i="9"/>
  <c r="H196" i="9"/>
  <c r="H195" i="9"/>
  <c r="H194" i="9"/>
  <c r="H193" i="9"/>
  <c r="H192" i="9"/>
  <c r="H191" i="9"/>
  <c r="H190" i="9"/>
  <c r="H189" i="9"/>
  <c r="H188" i="9"/>
  <c r="H187" i="9"/>
  <c r="H186" i="9"/>
  <c r="H185" i="9"/>
  <c r="H184" i="9"/>
  <c r="H183" i="9"/>
  <c r="H182" i="9"/>
  <c r="H181" i="9"/>
  <c r="H180" i="9"/>
  <c r="H179" i="9"/>
  <c r="H178" i="9"/>
  <c r="H177" i="9"/>
  <c r="H176" i="9"/>
  <c r="H175" i="9"/>
  <c r="H174" i="9"/>
  <c r="H173" i="9"/>
  <c r="H172" i="9"/>
  <c r="H171" i="9"/>
  <c r="H170" i="9"/>
  <c r="H169" i="9"/>
  <c r="H168" i="9"/>
  <c r="H167" i="9"/>
  <c r="H166" i="9"/>
  <c r="H165" i="9"/>
  <c r="H164" i="9"/>
  <c r="H163" i="9"/>
  <c r="H162" i="9"/>
  <c r="H161" i="9"/>
  <c r="H160" i="9"/>
  <c r="H159" i="9"/>
  <c r="H158" i="9"/>
  <c r="H157" i="9"/>
  <c r="H156" i="9"/>
  <c r="H155" i="9"/>
  <c r="H154" i="9"/>
  <c r="H153" i="9"/>
  <c r="H152" i="9"/>
  <c r="H151" i="9"/>
  <c r="H150" i="9"/>
  <c r="H149" i="9"/>
  <c r="H148" i="9"/>
  <c r="H147" i="9"/>
  <c r="H146" i="9"/>
  <c r="H145" i="9"/>
  <c r="H144" i="9"/>
  <c r="H143" i="9"/>
  <c r="H142" i="9"/>
  <c r="H141" i="9"/>
  <c r="H140" i="9"/>
  <c r="H139" i="9"/>
  <c r="H138" i="9"/>
  <c r="H137" i="9"/>
  <c r="H136" i="9"/>
  <c r="H135" i="9"/>
  <c r="H134" i="9"/>
  <c r="H133" i="9"/>
  <c r="H132" i="9"/>
  <c r="H131" i="9"/>
  <c r="H130" i="9"/>
  <c r="H129" i="9"/>
  <c r="H128" i="9"/>
  <c r="H127" i="9"/>
  <c r="H126" i="9"/>
  <c r="H125" i="9"/>
  <c r="H124" i="9"/>
  <c r="H123" i="9"/>
  <c r="H122" i="9"/>
  <c r="H121" i="9"/>
  <c r="H120" i="9"/>
  <c r="H119" i="9"/>
  <c r="H118" i="9"/>
  <c r="H117" i="9"/>
  <c r="H116" i="9"/>
  <c r="H115" i="9"/>
  <c r="H114" i="9"/>
  <c r="H113" i="9"/>
  <c r="H112" i="9"/>
  <c r="H111" i="9"/>
  <c r="H110" i="9"/>
  <c r="H109" i="9"/>
  <c r="H108" i="9"/>
  <c r="H107" i="9"/>
  <c r="H106" i="9"/>
  <c r="H105" i="9"/>
  <c r="H104" i="9"/>
  <c r="H103" i="9"/>
  <c r="H102" i="9"/>
  <c r="H101" i="9"/>
  <c r="H100" i="9"/>
  <c r="H99" i="9"/>
  <c r="H98" i="9"/>
  <c r="H97" i="9"/>
  <c r="H96" i="9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3" i="9"/>
  <c r="H2" i="9"/>
  <c r="I1119" i="9"/>
  <c r="I1118" i="9"/>
  <c r="I1117" i="9"/>
  <c r="I1116" i="9"/>
  <c r="I1115" i="9"/>
  <c r="I1114" i="9"/>
  <c r="I1113" i="9"/>
  <c r="I1112" i="9"/>
  <c r="I1111" i="9"/>
  <c r="I1110" i="9"/>
  <c r="I1109" i="9"/>
  <c r="I1108" i="9"/>
  <c r="I1107" i="9"/>
  <c r="I1106" i="9"/>
  <c r="I1105" i="9"/>
  <c r="I1104" i="9"/>
  <c r="I1103" i="9"/>
  <c r="I1102" i="9"/>
  <c r="I1101" i="9"/>
  <c r="I1100" i="9"/>
  <c r="I1099" i="9"/>
  <c r="I1098" i="9"/>
  <c r="I1097" i="9"/>
  <c r="I1096" i="9"/>
  <c r="I1095" i="9"/>
  <c r="I1094" i="9"/>
  <c r="I1093" i="9"/>
  <c r="I1092" i="9"/>
  <c r="I1091" i="9"/>
  <c r="I1090" i="9"/>
  <c r="I1089" i="9"/>
  <c r="I1088" i="9"/>
  <c r="I1087" i="9"/>
  <c r="I1086" i="9"/>
  <c r="I1085" i="9"/>
  <c r="I1084" i="9"/>
  <c r="I1083" i="9"/>
  <c r="I1082" i="9"/>
  <c r="I1081" i="9"/>
  <c r="I1080" i="9"/>
  <c r="I1079" i="9"/>
  <c r="I1078" i="9"/>
  <c r="I1077" i="9"/>
  <c r="I1076" i="9"/>
  <c r="I1075" i="9"/>
  <c r="I1074" i="9"/>
  <c r="I1073" i="9"/>
  <c r="I1072" i="9"/>
  <c r="I1071" i="9"/>
  <c r="I1070" i="9"/>
  <c r="I1069" i="9"/>
  <c r="I1068" i="9"/>
  <c r="I1067" i="9"/>
  <c r="I1066" i="9"/>
  <c r="I1065" i="9"/>
  <c r="I1064" i="9"/>
  <c r="I1063" i="9"/>
  <c r="I1062" i="9"/>
  <c r="I1061" i="9"/>
  <c r="I1060" i="9"/>
  <c r="I1059" i="9"/>
  <c r="I1058" i="9"/>
  <c r="I1057" i="9"/>
  <c r="I1056" i="9"/>
  <c r="I1055" i="9"/>
  <c r="I1054" i="9"/>
  <c r="I1053" i="9"/>
  <c r="I1052" i="9"/>
  <c r="I1051" i="9"/>
  <c r="I1050" i="9"/>
  <c r="I1049" i="9"/>
  <c r="I1048" i="9"/>
  <c r="I1047" i="9"/>
  <c r="I1046" i="9"/>
  <c r="I1045" i="9"/>
  <c r="I1044" i="9"/>
  <c r="I1043" i="9"/>
  <c r="I1042" i="9"/>
  <c r="I1041" i="9"/>
  <c r="I1040" i="9"/>
  <c r="I1039" i="9"/>
  <c r="I1038" i="9"/>
  <c r="I1037" i="9"/>
  <c r="I1036" i="9"/>
  <c r="I1035" i="9"/>
  <c r="I1034" i="9"/>
  <c r="I1033" i="9"/>
  <c r="I1032" i="9"/>
  <c r="I1031" i="9"/>
  <c r="I1030" i="9"/>
  <c r="I1029" i="9"/>
  <c r="I1028" i="9"/>
  <c r="I1027" i="9"/>
  <c r="I1026" i="9"/>
  <c r="I1025" i="9"/>
  <c r="I1024" i="9"/>
  <c r="I1023" i="9"/>
  <c r="I1022" i="9"/>
  <c r="I1021" i="9"/>
  <c r="I1020" i="9"/>
  <c r="I1019" i="9"/>
  <c r="I1018" i="9"/>
  <c r="I1017" i="9"/>
  <c r="I1016" i="9"/>
  <c r="I1015" i="9"/>
  <c r="I1014" i="9"/>
  <c r="I1013" i="9"/>
  <c r="I1012" i="9"/>
  <c r="I1011" i="9"/>
  <c r="I1010" i="9"/>
  <c r="I1009" i="9"/>
  <c r="I1008" i="9"/>
  <c r="I1007" i="9"/>
  <c r="I1006" i="9"/>
  <c r="I1005" i="9"/>
  <c r="I1004" i="9"/>
  <c r="I1003" i="9"/>
  <c r="I1002" i="9"/>
  <c r="I1001" i="9"/>
  <c r="I1000" i="9"/>
  <c r="I999" i="9"/>
  <c r="I998" i="9"/>
  <c r="I997" i="9"/>
  <c r="I996" i="9"/>
  <c r="I995" i="9"/>
  <c r="I994" i="9"/>
  <c r="I993" i="9"/>
  <c r="I992" i="9"/>
  <c r="I991" i="9"/>
  <c r="I990" i="9"/>
  <c r="I989" i="9"/>
  <c r="I988" i="9"/>
  <c r="I987" i="9"/>
  <c r="I986" i="9"/>
  <c r="I985" i="9"/>
  <c r="I984" i="9"/>
  <c r="I983" i="9"/>
  <c r="I982" i="9"/>
  <c r="I981" i="9"/>
  <c r="I980" i="9"/>
  <c r="I979" i="9"/>
  <c r="I978" i="9"/>
  <c r="I977" i="9"/>
  <c r="I976" i="9"/>
  <c r="I975" i="9"/>
  <c r="I974" i="9"/>
  <c r="I973" i="9"/>
  <c r="I972" i="9"/>
  <c r="I971" i="9"/>
  <c r="I970" i="9"/>
  <c r="I969" i="9"/>
  <c r="I968" i="9"/>
  <c r="I967" i="9"/>
  <c r="I966" i="9"/>
  <c r="I965" i="9"/>
  <c r="I964" i="9"/>
  <c r="I963" i="9"/>
  <c r="I962" i="9"/>
  <c r="I961" i="9"/>
  <c r="I960" i="9"/>
  <c r="I959" i="9"/>
  <c r="I958" i="9"/>
  <c r="I957" i="9"/>
  <c r="I956" i="9"/>
  <c r="I955" i="9"/>
  <c r="I954" i="9"/>
  <c r="I953" i="9"/>
  <c r="I952" i="9"/>
  <c r="I951" i="9"/>
  <c r="I950" i="9"/>
  <c r="I949" i="9"/>
  <c r="I948" i="9"/>
  <c r="I947" i="9"/>
  <c r="I946" i="9"/>
  <c r="I945" i="9"/>
  <c r="I944" i="9"/>
  <c r="I943" i="9"/>
  <c r="I942" i="9"/>
  <c r="I941" i="9"/>
  <c r="I940" i="9"/>
  <c r="I939" i="9"/>
  <c r="I938" i="9"/>
  <c r="I937" i="9"/>
  <c r="I936" i="9"/>
  <c r="I935" i="9"/>
  <c r="I934" i="9"/>
  <c r="I933" i="9"/>
  <c r="I932" i="9"/>
  <c r="I931" i="9"/>
  <c r="I930" i="9"/>
  <c r="I929" i="9"/>
  <c r="I928" i="9"/>
  <c r="I927" i="9"/>
  <c r="I926" i="9"/>
  <c r="I925" i="9"/>
  <c r="I924" i="9"/>
  <c r="I923" i="9"/>
  <c r="I922" i="9"/>
  <c r="I921" i="9"/>
  <c r="I920" i="9"/>
  <c r="I919" i="9"/>
  <c r="I918" i="9"/>
  <c r="I917" i="9"/>
  <c r="I916" i="9"/>
  <c r="I915" i="9"/>
  <c r="I914" i="9"/>
  <c r="I913" i="9"/>
  <c r="I912" i="9"/>
  <c r="I911" i="9"/>
  <c r="I910" i="9"/>
  <c r="I909" i="9"/>
  <c r="I908" i="9"/>
  <c r="I907" i="9"/>
  <c r="I906" i="9"/>
  <c r="I905" i="9"/>
  <c r="I904" i="9"/>
  <c r="I903" i="9"/>
  <c r="I902" i="9"/>
  <c r="I901" i="9"/>
  <c r="I900" i="9"/>
  <c r="I899" i="9"/>
  <c r="I898" i="9"/>
  <c r="I897" i="9"/>
  <c r="I896" i="9"/>
  <c r="I895" i="9"/>
  <c r="I894" i="9"/>
  <c r="I893" i="9"/>
  <c r="I892" i="9"/>
  <c r="I891" i="9"/>
  <c r="I890" i="9"/>
  <c r="I889" i="9"/>
  <c r="I888" i="9"/>
  <c r="I887" i="9"/>
  <c r="I886" i="9"/>
  <c r="I885" i="9"/>
  <c r="I884" i="9"/>
  <c r="I883" i="9"/>
  <c r="I882" i="9"/>
  <c r="I881" i="9"/>
  <c r="I880" i="9"/>
  <c r="I879" i="9"/>
  <c r="I878" i="9"/>
  <c r="I877" i="9"/>
  <c r="I876" i="9"/>
  <c r="I875" i="9"/>
  <c r="I874" i="9"/>
  <c r="I873" i="9"/>
  <c r="I872" i="9"/>
  <c r="I871" i="9"/>
  <c r="I870" i="9"/>
  <c r="I869" i="9"/>
  <c r="I868" i="9"/>
  <c r="I867" i="9"/>
  <c r="I866" i="9"/>
  <c r="I865" i="9"/>
  <c r="I864" i="9"/>
  <c r="I863" i="9"/>
  <c r="I862" i="9"/>
  <c r="I861" i="9"/>
  <c r="I860" i="9"/>
  <c r="I859" i="9"/>
  <c r="I858" i="9"/>
  <c r="I857" i="9"/>
  <c r="I856" i="9"/>
  <c r="I855" i="9"/>
  <c r="I854" i="9"/>
  <c r="I853" i="9"/>
  <c r="I852" i="9"/>
  <c r="I851" i="9"/>
  <c r="I850" i="9"/>
  <c r="I849" i="9"/>
  <c r="I848" i="9"/>
  <c r="I847" i="9"/>
  <c r="I846" i="9"/>
  <c r="I845" i="9"/>
  <c r="I844" i="9"/>
  <c r="I843" i="9"/>
  <c r="I842" i="9"/>
  <c r="I841" i="9"/>
  <c r="I840" i="9"/>
  <c r="I839" i="9"/>
  <c r="I838" i="9"/>
  <c r="I837" i="9"/>
  <c r="I836" i="9"/>
  <c r="I835" i="9"/>
  <c r="I834" i="9"/>
  <c r="I833" i="9"/>
  <c r="I832" i="9"/>
  <c r="I831" i="9"/>
  <c r="I830" i="9"/>
  <c r="I829" i="9"/>
  <c r="I828" i="9"/>
  <c r="I827" i="9"/>
  <c r="I826" i="9"/>
  <c r="I825" i="9"/>
  <c r="I824" i="9"/>
  <c r="I823" i="9"/>
  <c r="I822" i="9"/>
  <c r="I821" i="9"/>
  <c r="I820" i="9"/>
  <c r="I819" i="9"/>
  <c r="I818" i="9"/>
  <c r="I817" i="9"/>
  <c r="I816" i="9"/>
  <c r="I815" i="9"/>
  <c r="I814" i="9"/>
  <c r="I813" i="9"/>
  <c r="I812" i="9"/>
  <c r="I811" i="9"/>
  <c r="I810" i="9"/>
  <c r="I809" i="9"/>
  <c r="I808" i="9"/>
  <c r="I807" i="9"/>
  <c r="I806" i="9"/>
  <c r="I805" i="9"/>
  <c r="I804" i="9"/>
  <c r="I803" i="9"/>
  <c r="I802" i="9"/>
  <c r="I801" i="9"/>
  <c r="I800" i="9"/>
  <c r="I799" i="9"/>
  <c r="I798" i="9"/>
  <c r="I797" i="9"/>
  <c r="I796" i="9"/>
  <c r="I795" i="9"/>
  <c r="I794" i="9"/>
  <c r="I793" i="9"/>
  <c r="I792" i="9"/>
  <c r="I791" i="9"/>
  <c r="I790" i="9"/>
  <c r="I789" i="9"/>
  <c r="I788" i="9"/>
  <c r="I787" i="9"/>
  <c r="I786" i="9"/>
  <c r="I785" i="9"/>
  <c r="I784" i="9"/>
  <c r="I783" i="9"/>
  <c r="I782" i="9"/>
  <c r="I781" i="9"/>
  <c r="I780" i="9"/>
  <c r="I779" i="9"/>
  <c r="I778" i="9"/>
  <c r="I777" i="9"/>
  <c r="I776" i="9"/>
  <c r="I775" i="9"/>
  <c r="I774" i="9"/>
  <c r="I773" i="9"/>
  <c r="I772" i="9"/>
  <c r="I771" i="9"/>
  <c r="I770" i="9"/>
  <c r="I769" i="9"/>
  <c r="I768" i="9"/>
  <c r="I767" i="9"/>
  <c r="I766" i="9"/>
  <c r="I765" i="9"/>
  <c r="I764" i="9"/>
  <c r="I763" i="9"/>
  <c r="I762" i="9"/>
  <c r="I761" i="9"/>
  <c r="I760" i="9"/>
  <c r="I759" i="9"/>
  <c r="I758" i="9"/>
  <c r="I757" i="9"/>
  <c r="I756" i="9"/>
  <c r="I755" i="9"/>
  <c r="I754" i="9"/>
  <c r="I753" i="9"/>
  <c r="I752" i="9"/>
  <c r="I751" i="9"/>
  <c r="I750" i="9"/>
  <c r="I749" i="9"/>
  <c r="I748" i="9"/>
  <c r="I747" i="9"/>
  <c r="I746" i="9"/>
  <c r="I745" i="9"/>
  <c r="I744" i="9"/>
  <c r="I743" i="9"/>
  <c r="I742" i="9"/>
  <c r="I741" i="9"/>
  <c r="I740" i="9"/>
  <c r="I739" i="9"/>
  <c r="I738" i="9"/>
  <c r="I737" i="9"/>
  <c r="I736" i="9"/>
  <c r="I735" i="9"/>
  <c r="I734" i="9"/>
  <c r="I733" i="9"/>
  <c r="I732" i="9"/>
  <c r="I731" i="9"/>
  <c r="I730" i="9"/>
  <c r="I729" i="9"/>
  <c r="I728" i="9"/>
  <c r="I727" i="9"/>
  <c r="I726" i="9"/>
  <c r="I725" i="9"/>
  <c r="I724" i="9"/>
  <c r="I723" i="9"/>
  <c r="I722" i="9"/>
  <c r="I721" i="9"/>
  <c r="I720" i="9"/>
  <c r="I719" i="9"/>
  <c r="I718" i="9"/>
  <c r="I717" i="9"/>
  <c r="I716" i="9"/>
  <c r="I715" i="9"/>
  <c r="I714" i="9"/>
  <c r="I713" i="9"/>
  <c r="I712" i="9"/>
  <c r="I711" i="9"/>
  <c r="I710" i="9"/>
  <c r="I709" i="9"/>
  <c r="I708" i="9"/>
  <c r="I707" i="9"/>
  <c r="I706" i="9"/>
  <c r="I705" i="9"/>
  <c r="I704" i="9"/>
  <c r="I703" i="9"/>
  <c r="I702" i="9"/>
  <c r="I701" i="9"/>
  <c r="I700" i="9"/>
  <c r="I699" i="9"/>
  <c r="I698" i="9"/>
  <c r="I697" i="9"/>
  <c r="I696" i="9"/>
  <c r="I695" i="9"/>
  <c r="I694" i="9"/>
  <c r="I693" i="9"/>
  <c r="I692" i="9"/>
  <c r="I691" i="9"/>
  <c r="I690" i="9"/>
  <c r="I689" i="9"/>
  <c r="I688" i="9"/>
  <c r="I687" i="9"/>
  <c r="I686" i="9"/>
  <c r="I685" i="9"/>
  <c r="I684" i="9"/>
  <c r="I683" i="9"/>
  <c r="I682" i="9"/>
  <c r="I681" i="9"/>
  <c r="I680" i="9"/>
  <c r="I679" i="9"/>
  <c r="I678" i="9"/>
  <c r="I677" i="9"/>
  <c r="I676" i="9"/>
  <c r="I675" i="9"/>
  <c r="I674" i="9"/>
  <c r="I673" i="9"/>
  <c r="I672" i="9"/>
  <c r="I671" i="9"/>
  <c r="I670" i="9"/>
  <c r="I669" i="9"/>
  <c r="I668" i="9"/>
  <c r="I667" i="9"/>
  <c r="I666" i="9"/>
  <c r="I665" i="9"/>
  <c r="I664" i="9"/>
  <c r="I663" i="9"/>
  <c r="I662" i="9"/>
  <c r="I661" i="9"/>
  <c r="I660" i="9"/>
  <c r="I659" i="9"/>
  <c r="I658" i="9"/>
  <c r="I657" i="9"/>
  <c r="I656" i="9"/>
  <c r="I655" i="9"/>
  <c r="I654" i="9"/>
  <c r="I653" i="9"/>
  <c r="I652" i="9"/>
  <c r="I651" i="9"/>
  <c r="I650" i="9"/>
  <c r="I649" i="9"/>
  <c r="I648" i="9"/>
  <c r="I647" i="9"/>
  <c r="I646" i="9"/>
  <c r="I645" i="9"/>
  <c r="I644" i="9"/>
  <c r="I643" i="9"/>
  <c r="I642" i="9"/>
  <c r="I641" i="9"/>
  <c r="I640" i="9"/>
  <c r="I639" i="9"/>
  <c r="I638" i="9"/>
  <c r="I637" i="9"/>
  <c r="I636" i="9"/>
  <c r="I635" i="9"/>
  <c r="I634" i="9"/>
  <c r="I633" i="9"/>
  <c r="I632" i="9"/>
  <c r="I631" i="9"/>
  <c r="I630" i="9"/>
  <c r="I629" i="9"/>
  <c r="I628" i="9"/>
  <c r="I627" i="9"/>
  <c r="I626" i="9"/>
  <c r="I625" i="9"/>
  <c r="I624" i="9"/>
  <c r="I623" i="9"/>
  <c r="I622" i="9"/>
  <c r="I621" i="9"/>
  <c r="I620" i="9"/>
  <c r="I619" i="9"/>
  <c r="I618" i="9"/>
  <c r="I617" i="9"/>
  <c r="I616" i="9"/>
  <c r="I615" i="9"/>
  <c r="I614" i="9"/>
  <c r="I613" i="9"/>
  <c r="I612" i="9"/>
  <c r="I611" i="9"/>
  <c r="I610" i="9"/>
  <c r="I609" i="9"/>
  <c r="I608" i="9"/>
  <c r="I607" i="9"/>
  <c r="I606" i="9"/>
  <c r="I605" i="9"/>
  <c r="I604" i="9"/>
  <c r="I603" i="9"/>
  <c r="I602" i="9"/>
  <c r="I601" i="9"/>
  <c r="I600" i="9"/>
  <c r="I599" i="9"/>
  <c r="I598" i="9"/>
  <c r="I597" i="9"/>
  <c r="I596" i="9"/>
  <c r="I595" i="9"/>
  <c r="I594" i="9"/>
  <c r="I593" i="9"/>
  <c r="I592" i="9"/>
  <c r="I591" i="9"/>
  <c r="I590" i="9"/>
  <c r="I589" i="9"/>
  <c r="I588" i="9"/>
  <c r="I587" i="9"/>
  <c r="I586" i="9"/>
  <c r="I585" i="9"/>
  <c r="I584" i="9"/>
  <c r="I583" i="9"/>
  <c r="I582" i="9"/>
  <c r="I581" i="9"/>
  <c r="I580" i="9"/>
  <c r="I579" i="9"/>
  <c r="I578" i="9"/>
  <c r="I577" i="9"/>
  <c r="I576" i="9"/>
  <c r="I575" i="9"/>
  <c r="I574" i="9"/>
  <c r="I573" i="9"/>
  <c r="I572" i="9"/>
  <c r="I571" i="9"/>
  <c r="I570" i="9"/>
  <c r="I569" i="9"/>
  <c r="I568" i="9"/>
  <c r="I567" i="9"/>
  <c r="I566" i="9"/>
  <c r="I565" i="9"/>
  <c r="I564" i="9"/>
  <c r="I563" i="9"/>
  <c r="I562" i="9"/>
  <c r="I561" i="9"/>
  <c r="I560" i="9"/>
  <c r="I559" i="9"/>
  <c r="I558" i="9"/>
  <c r="I557" i="9"/>
  <c r="I556" i="9"/>
  <c r="I555" i="9"/>
  <c r="I554" i="9"/>
  <c r="I553" i="9"/>
  <c r="I552" i="9"/>
  <c r="I551" i="9"/>
  <c r="I550" i="9"/>
  <c r="I549" i="9"/>
  <c r="I548" i="9"/>
  <c r="I547" i="9"/>
  <c r="I546" i="9"/>
  <c r="I545" i="9"/>
  <c r="I544" i="9"/>
  <c r="I543" i="9"/>
  <c r="I542" i="9"/>
  <c r="I541" i="9"/>
  <c r="I540" i="9"/>
  <c r="I539" i="9"/>
  <c r="I538" i="9"/>
  <c r="I537" i="9"/>
  <c r="I536" i="9"/>
  <c r="I535" i="9"/>
  <c r="I534" i="9"/>
  <c r="I533" i="9"/>
  <c r="I532" i="9"/>
  <c r="I531" i="9"/>
  <c r="I530" i="9"/>
  <c r="I529" i="9"/>
  <c r="I528" i="9"/>
  <c r="I527" i="9"/>
  <c r="I526" i="9"/>
  <c r="I525" i="9"/>
  <c r="I524" i="9"/>
  <c r="I523" i="9"/>
  <c r="I522" i="9"/>
  <c r="I521" i="9"/>
  <c r="I520" i="9"/>
  <c r="I519" i="9"/>
  <c r="I518" i="9"/>
  <c r="I517" i="9"/>
  <c r="I516" i="9"/>
  <c r="I515" i="9"/>
  <c r="I514" i="9"/>
  <c r="I513" i="9"/>
  <c r="I512" i="9"/>
  <c r="I511" i="9"/>
  <c r="I510" i="9"/>
  <c r="I509" i="9"/>
  <c r="I508" i="9"/>
  <c r="I507" i="9"/>
  <c r="I506" i="9"/>
  <c r="I505" i="9"/>
  <c r="I504" i="9"/>
  <c r="I503" i="9"/>
  <c r="I502" i="9"/>
  <c r="I501" i="9"/>
  <c r="I500" i="9"/>
  <c r="I499" i="9"/>
  <c r="I498" i="9"/>
  <c r="I497" i="9"/>
  <c r="I496" i="9"/>
  <c r="I495" i="9"/>
  <c r="I494" i="9"/>
  <c r="I493" i="9"/>
  <c r="I492" i="9"/>
  <c r="I491" i="9"/>
  <c r="I490" i="9"/>
  <c r="I489" i="9"/>
  <c r="I488" i="9"/>
  <c r="I487" i="9"/>
  <c r="I486" i="9"/>
  <c r="I485" i="9"/>
  <c r="I484" i="9"/>
  <c r="I483" i="9"/>
  <c r="I482" i="9"/>
  <c r="I481" i="9"/>
  <c r="I480" i="9"/>
  <c r="I479" i="9"/>
  <c r="I478" i="9"/>
  <c r="I477" i="9"/>
  <c r="I476" i="9"/>
  <c r="I475" i="9"/>
  <c r="I474" i="9"/>
  <c r="I473" i="9"/>
  <c r="I472" i="9"/>
  <c r="I471" i="9"/>
  <c r="I470" i="9"/>
  <c r="I469" i="9"/>
  <c r="I468" i="9"/>
  <c r="I467" i="9"/>
  <c r="I466" i="9"/>
  <c r="I465" i="9"/>
  <c r="I464" i="9"/>
  <c r="I463" i="9"/>
  <c r="I462" i="9"/>
  <c r="I461" i="9"/>
  <c r="I460" i="9"/>
  <c r="I459" i="9"/>
  <c r="I458" i="9"/>
  <c r="I457" i="9"/>
  <c r="I456" i="9"/>
  <c r="I455" i="9"/>
  <c r="I454" i="9"/>
  <c r="I453" i="9"/>
  <c r="I452" i="9"/>
  <c r="I451" i="9"/>
  <c r="I450" i="9"/>
  <c r="I449" i="9"/>
  <c r="I448" i="9"/>
  <c r="I447" i="9"/>
  <c r="I446" i="9"/>
  <c r="I445" i="9"/>
  <c r="I444" i="9"/>
  <c r="I443" i="9"/>
  <c r="I442" i="9"/>
  <c r="I441" i="9"/>
  <c r="I440" i="9"/>
  <c r="I439" i="9"/>
  <c r="I438" i="9"/>
  <c r="I437" i="9"/>
  <c r="I436" i="9"/>
  <c r="I435" i="9"/>
  <c r="I434" i="9"/>
  <c r="I433" i="9"/>
  <c r="I432" i="9"/>
  <c r="I431" i="9"/>
  <c r="I430" i="9"/>
  <c r="I429" i="9"/>
  <c r="I428" i="9"/>
  <c r="I427" i="9"/>
  <c r="I426" i="9"/>
  <c r="I425" i="9"/>
  <c r="I424" i="9"/>
  <c r="I423" i="9"/>
  <c r="I422" i="9"/>
  <c r="I421" i="9"/>
  <c r="I420" i="9"/>
  <c r="I419" i="9"/>
  <c r="I418" i="9"/>
  <c r="I417" i="9"/>
  <c r="I416" i="9"/>
  <c r="I415" i="9"/>
  <c r="I414" i="9"/>
  <c r="I413" i="9"/>
  <c r="I412" i="9"/>
  <c r="I411" i="9"/>
  <c r="I410" i="9"/>
  <c r="I409" i="9"/>
  <c r="I408" i="9"/>
  <c r="I407" i="9"/>
  <c r="I406" i="9"/>
  <c r="I405" i="9"/>
  <c r="I404" i="9"/>
  <c r="I403" i="9"/>
  <c r="I402" i="9"/>
  <c r="I401" i="9"/>
  <c r="I400" i="9"/>
  <c r="I399" i="9"/>
  <c r="I398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362" i="9"/>
  <c r="I361" i="9"/>
  <c r="I360" i="9"/>
  <c r="I359" i="9"/>
  <c r="I358" i="9"/>
  <c r="I357" i="9"/>
  <c r="I356" i="9"/>
  <c r="I355" i="9"/>
  <c r="I354" i="9"/>
  <c r="I353" i="9"/>
  <c r="I352" i="9"/>
  <c r="I351" i="9"/>
  <c r="I350" i="9"/>
  <c r="I349" i="9"/>
  <c r="I348" i="9"/>
  <c r="I347" i="9"/>
  <c r="I346" i="9"/>
  <c r="I345" i="9"/>
  <c r="I344" i="9"/>
  <c r="I343" i="9"/>
  <c r="I342" i="9"/>
  <c r="I341" i="9"/>
  <c r="I340" i="9"/>
  <c r="I339" i="9"/>
  <c r="I338" i="9"/>
  <c r="I337" i="9"/>
  <c r="I336" i="9"/>
  <c r="I335" i="9"/>
  <c r="I334" i="9"/>
  <c r="I333" i="9"/>
  <c r="I332" i="9"/>
  <c r="I331" i="9"/>
  <c r="I330" i="9"/>
  <c r="I329" i="9"/>
  <c r="I328" i="9"/>
  <c r="I327" i="9"/>
  <c r="I326" i="9"/>
  <c r="I325" i="9"/>
  <c r="I324" i="9"/>
  <c r="I323" i="9"/>
  <c r="I322" i="9"/>
  <c r="I321" i="9"/>
  <c r="I320" i="9"/>
  <c r="I319" i="9"/>
  <c r="I318" i="9"/>
  <c r="I317" i="9"/>
  <c r="I316" i="9"/>
  <c r="I315" i="9"/>
  <c r="I314" i="9"/>
  <c r="I313" i="9"/>
  <c r="I312" i="9"/>
  <c r="I311" i="9"/>
  <c r="I310" i="9"/>
  <c r="I309" i="9"/>
  <c r="I308" i="9"/>
  <c r="I307" i="9"/>
  <c r="I306" i="9"/>
  <c r="I305" i="9"/>
  <c r="I304" i="9"/>
  <c r="I303" i="9"/>
  <c r="I302" i="9"/>
  <c r="I301" i="9"/>
  <c r="I300" i="9"/>
  <c r="I299" i="9"/>
  <c r="I298" i="9"/>
  <c r="I297" i="9"/>
  <c r="I296" i="9"/>
  <c r="I295" i="9"/>
  <c r="I294" i="9"/>
  <c r="I293" i="9"/>
  <c r="I292" i="9"/>
  <c r="I291" i="9"/>
  <c r="I290" i="9"/>
  <c r="I289" i="9"/>
  <c r="I288" i="9"/>
  <c r="I287" i="9"/>
  <c r="I286" i="9"/>
  <c r="I285" i="9"/>
  <c r="I284" i="9"/>
  <c r="I283" i="9"/>
  <c r="I282" i="9"/>
  <c r="I281" i="9"/>
  <c r="I280" i="9"/>
  <c r="I279" i="9"/>
  <c r="I278" i="9"/>
  <c r="I277" i="9"/>
  <c r="I276" i="9"/>
  <c r="I275" i="9"/>
  <c r="I274" i="9"/>
  <c r="I273" i="9"/>
  <c r="I272" i="9"/>
  <c r="I271" i="9"/>
  <c r="I270" i="9"/>
  <c r="I269" i="9"/>
  <c r="I268" i="9"/>
  <c r="I267" i="9"/>
  <c r="I266" i="9"/>
  <c r="I265" i="9"/>
  <c r="I264" i="9"/>
  <c r="I263" i="9"/>
  <c r="I262" i="9"/>
  <c r="I261" i="9"/>
  <c r="I260" i="9"/>
  <c r="I259" i="9"/>
  <c r="I258" i="9"/>
  <c r="I257" i="9"/>
  <c r="I256" i="9"/>
  <c r="I255" i="9"/>
  <c r="I254" i="9"/>
  <c r="I253" i="9"/>
  <c r="I252" i="9"/>
  <c r="I251" i="9"/>
  <c r="I250" i="9"/>
  <c r="I249" i="9"/>
  <c r="I248" i="9"/>
  <c r="I247" i="9"/>
  <c r="I246" i="9"/>
  <c r="I245" i="9"/>
  <c r="I244" i="9"/>
  <c r="I243" i="9"/>
  <c r="I242" i="9"/>
  <c r="I241" i="9"/>
  <c r="I240" i="9"/>
  <c r="I239" i="9"/>
  <c r="I238" i="9"/>
  <c r="I237" i="9"/>
  <c r="I236" i="9"/>
  <c r="I235" i="9"/>
  <c r="I234" i="9"/>
  <c r="I233" i="9"/>
  <c r="I232" i="9"/>
  <c r="I231" i="9"/>
  <c r="I230" i="9"/>
  <c r="I229" i="9"/>
  <c r="I228" i="9"/>
  <c r="I227" i="9"/>
  <c r="I226" i="9"/>
  <c r="I225" i="9"/>
  <c r="I224" i="9"/>
  <c r="I223" i="9"/>
  <c r="I222" i="9"/>
  <c r="I221" i="9"/>
  <c r="I220" i="9"/>
  <c r="I219" i="9"/>
  <c r="I218" i="9"/>
  <c r="I217" i="9"/>
  <c r="I216" i="9"/>
  <c r="I215" i="9"/>
  <c r="I214" i="9"/>
  <c r="I213" i="9"/>
  <c r="I212" i="9"/>
  <c r="I211" i="9"/>
  <c r="I210" i="9"/>
  <c r="I209" i="9"/>
  <c r="I208" i="9"/>
  <c r="I207" i="9"/>
  <c r="I206" i="9"/>
  <c r="I205" i="9"/>
  <c r="I204" i="9"/>
  <c r="I203" i="9"/>
  <c r="I202" i="9"/>
  <c r="I201" i="9"/>
  <c r="I200" i="9"/>
  <c r="I199" i="9"/>
  <c r="I198" i="9"/>
  <c r="I197" i="9"/>
  <c r="I196" i="9"/>
  <c r="I195" i="9"/>
  <c r="I194" i="9"/>
  <c r="I193" i="9"/>
  <c r="I192" i="9"/>
  <c r="I191" i="9"/>
  <c r="I190" i="9"/>
  <c r="I189" i="9"/>
  <c r="I188" i="9"/>
  <c r="I187" i="9"/>
  <c r="I186" i="9"/>
  <c r="I185" i="9"/>
  <c r="I184" i="9"/>
  <c r="I183" i="9"/>
  <c r="I182" i="9"/>
  <c r="I181" i="9"/>
  <c r="I180" i="9"/>
  <c r="I179" i="9"/>
  <c r="I178" i="9"/>
  <c r="I177" i="9"/>
  <c r="I176" i="9"/>
  <c r="I175" i="9"/>
  <c r="I174" i="9"/>
  <c r="I173" i="9"/>
  <c r="I172" i="9"/>
  <c r="I171" i="9"/>
  <c r="I170" i="9"/>
  <c r="I169" i="9"/>
  <c r="I168" i="9"/>
  <c r="I167" i="9"/>
  <c r="I166" i="9"/>
  <c r="I165" i="9"/>
  <c r="I164" i="9"/>
  <c r="I163" i="9"/>
  <c r="I162" i="9"/>
  <c r="I161" i="9"/>
  <c r="I160" i="9"/>
  <c r="I159" i="9"/>
  <c r="I158" i="9"/>
  <c r="I157" i="9"/>
  <c r="I156" i="9"/>
  <c r="I155" i="9"/>
  <c r="I154" i="9"/>
  <c r="I153" i="9"/>
  <c r="I152" i="9"/>
  <c r="I151" i="9"/>
  <c r="I150" i="9"/>
  <c r="I149" i="9"/>
  <c r="I148" i="9"/>
  <c r="I147" i="9"/>
  <c r="I146" i="9"/>
  <c r="I145" i="9"/>
  <c r="I144" i="9"/>
  <c r="I143" i="9"/>
  <c r="I142" i="9"/>
  <c r="I141" i="9"/>
  <c r="I140" i="9"/>
  <c r="I139" i="9"/>
  <c r="I138" i="9"/>
  <c r="I137" i="9"/>
  <c r="I136" i="9"/>
  <c r="I135" i="9"/>
  <c r="I134" i="9"/>
  <c r="I133" i="9"/>
  <c r="I132" i="9"/>
  <c r="I131" i="9"/>
  <c r="I130" i="9"/>
  <c r="I129" i="9"/>
  <c r="I128" i="9"/>
  <c r="I127" i="9"/>
  <c r="I126" i="9"/>
  <c r="I125" i="9"/>
  <c r="I124" i="9"/>
  <c r="I123" i="9"/>
  <c r="I122" i="9"/>
  <c r="I121" i="9"/>
  <c r="I120" i="9"/>
  <c r="I119" i="9"/>
  <c r="I118" i="9"/>
  <c r="I117" i="9"/>
  <c r="I116" i="9"/>
  <c r="I115" i="9"/>
  <c r="I114" i="9"/>
  <c r="I113" i="9"/>
  <c r="I112" i="9"/>
  <c r="I111" i="9"/>
  <c r="I110" i="9"/>
  <c r="I109" i="9"/>
  <c r="I108" i="9"/>
  <c r="I107" i="9"/>
  <c r="I106" i="9"/>
  <c r="I105" i="9"/>
  <c r="I104" i="9"/>
  <c r="I103" i="9"/>
  <c r="I102" i="9"/>
  <c r="I101" i="9"/>
  <c r="I100" i="9"/>
  <c r="I99" i="9"/>
  <c r="I98" i="9"/>
  <c r="I97" i="9"/>
  <c r="I96" i="9"/>
  <c r="I95" i="9"/>
  <c r="I94" i="9"/>
  <c r="I93" i="9"/>
  <c r="I92" i="9"/>
  <c r="I91" i="9"/>
  <c r="I90" i="9"/>
  <c r="I89" i="9"/>
  <c r="I88" i="9"/>
  <c r="I87" i="9"/>
  <c r="I86" i="9"/>
  <c r="I85" i="9"/>
  <c r="I84" i="9"/>
  <c r="I83" i="9"/>
  <c r="I82" i="9"/>
  <c r="I81" i="9"/>
  <c r="I80" i="9"/>
  <c r="I79" i="9"/>
  <c r="I78" i="9"/>
  <c r="I77" i="9"/>
  <c r="I76" i="9"/>
  <c r="I75" i="9"/>
  <c r="I74" i="9"/>
  <c r="I73" i="9"/>
  <c r="I72" i="9"/>
  <c r="I71" i="9"/>
  <c r="I70" i="9"/>
  <c r="I69" i="9"/>
  <c r="I68" i="9"/>
  <c r="I67" i="9"/>
  <c r="I66" i="9"/>
  <c r="I65" i="9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I4" i="9"/>
  <c r="I3" i="9"/>
  <c r="I2" i="9"/>
  <c r="F1119" i="9"/>
  <c r="E1119" i="9"/>
  <c r="G1119" i="9" s="1"/>
  <c r="F1118" i="9"/>
  <c r="E1118" i="9"/>
  <c r="G1118" i="9" s="1"/>
  <c r="F1117" i="9"/>
  <c r="E1117" i="9"/>
  <c r="G1117" i="9" s="1"/>
  <c r="F1116" i="9"/>
  <c r="E1116" i="9"/>
  <c r="G1116" i="9" s="1"/>
  <c r="F1115" i="9"/>
  <c r="E1115" i="9"/>
  <c r="G1115" i="9" s="1"/>
  <c r="F1114" i="9"/>
  <c r="E1114" i="9"/>
  <c r="G1114" i="9" s="1"/>
  <c r="F1113" i="9"/>
  <c r="E1113" i="9"/>
  <c r="G1113" i="9" s="1"/>
  <c r="F1112" i="9"/>
  <c r="E1112" i="9"/>
  <c r="G1112" i="9" s="1"/>
  <c r="F1111" i="9"/>
  <c r="E1111" i="9"/>
  <c r="G1111" i="9" s="1"/>
  <c r="F1110" i="9"/>
  <c r="E1110" i="9"/>
  <c r="G1110" i="9" s="1"/>
  <c r="F1109" i="9"/>
  <c r="E1109" i="9"/>
  <c r="G1109" i="9" s="1"/>
  <c r="F1108" i="9"/>
  <c r="E1108" i="9"/>
  <c r="G1108" i="9" s="1"/>
  <c r="F1107" i="9"/>
  <c r="E1107" i="9"/>
  <c r="G1107" i="9" s="1"/>
  <c r="F1106" i="9"/>
  <c r="E1106" i="9"/>
  <c r="G1106" i="9" s="1"/>
  <c r="F1105" i="9"/>
  <c r="E1105" i="9"/>
  <c r="G1105" i="9" s="1"/>
  <c r="F1104" i="9"/>
  <c r="E1104" i="9"/>
  <c r="G1104" i="9" s="1"/>
  <c r="F1103" i="9"/>
  <c r="E1103" i="9"/>
  <c r="G1103" i="9" s="1"/>
  <c r="F1102" i="9"/>
  <c r="E1102" i="9"/>
  <c r="G1102" i="9" s="1"/>
  <c r="F1101" i="9"/>
  <c r="E1101" i="9"/>
  <c r="G1101" i="9" s="1"/>
  <c r="F1100" i="9"/>
  <c r="E1100" i="9"/>
  <c r="G1100" i="9" s="1"/>
  <c r="F1099" i="9"/>
  <c r="E1099" i="9"/>
  <c r="G1099" i="9" s="1"/>
  <c r="F1098" i="9"/>
  <c r="E1098" i="9"/>
  <c r="G1098" i="9" s="1"/>
  <c r="F1097" i="9"/>
  <c r="E1097" i="9"/>
  <c r="G1097" i="9" s="1"/>
  <c r="F1096" i="9"/>
  <c r="E1096" i="9"/>
  <c r="G1096" i="9" s="1"/>
  <c r="F1095" i="9"/>
  <c r="E1095" i="9"/>
  <c r="G1095" i="9" s="1"/>
  <c r="F1094" i="9"/>
  <c r="E1094" i="9"/>
  <c r="G1094" i="9" s="1"/>
  <c r="F1093" i="9"/>
  <c r="E1093" i="9"/>
  <c r="G1093" i="9" s="1"/>
  <c r="F1092" i="9"/>
  <c r="E1092" i="9"/>
  <c r="G1092" i="9" s="1"/>
  <c r="F1091" i="9"/>
  <c r="E1091" i="9"/>
  <c r="G1091" i="9" s="1"/>
  <c r="F1090" i="9"/>
  <c r="E1090" i="9"/>
  <c r="G1090" i="9" s="1"/>
  <c r="F1089" i="9"/>
  <c r="E1089" i="9"/>
  <c r="G1089" i="9" s="1"/>
  <c r="F1088" i="9"/>
  <c r="E1088" i="9"/>
  <c r="G1088" i="9" s="1"/>
  <c r="F1087" i="9"/>
  <c r="E1087" i="9"/>
  <c r="G1087" i="9" s="1"/>
  <c r="F1086" i="9"/>
  <c r="E1086" i="9"/>
  <c r="G1086" i="9" s="1"/>
  <c r="F1085" i="9"/>
  <c r="E1085" i="9"/>
  <c r="G1085" i="9" s="1"/>
  <c r="F1084" i="9"/>
  <c r="E1084" i="9"/>
  <c r="G1084" i="9" s="1"/>
  <c r="F1083" i="9"/>
  <c r="E1083" i="9"/>
  <c r="G1083" i="9" s="1"/>
  <c r="F1082" i="9"/>
  <c r="E1082" i="9"/>
  <c r="G1082" i="9" s="1"/>
  <c r="F1081" i="9"/>
  <c r="E1081" i="9"/>
  <c r="G1081" i="9" s="1"/>
  <c r="F1080" i="9"/>
  <c r="E1080" i="9"/>
  <c r="G1080" i="9" s="1"/>
  <c r="F1079" i="9"/>
  <c r="E1079" i="9"/>
  <c r="G1079" i="9" s="1"/>
  <c r="F1078" i="9"/>
  <c r="E1078" i="9"/>
  <c r="G1078" i="9" s="1"/>
  <c r="F1077" i="9"/>
  <c r="E1077" i="9"/>
  <c r="G1077" i="9" s="1"/>
  <c r="F1076" i="9"/>
  <c r="E1076" i="9"/>
  <c r="G1076" i="9" s="1"/>
  <c r="F1075" i="9"/>
  <c r="E1075" i="9"/>
  <c r="G1075" i="9" s="1"/>
  <c r="F1074" i="9"/>
  <c r="E1074" i="9"/>
  <c r="G1074" i="9" s="1"/>
  <c r="F1073" i="9"/>
  <c r="E1073" i="9"/>
  <c r="G1073" i="9" s="1"/>
  <c r="F1072" i="9"/>
  <c r="E1072" i="9"/>
  <c r="G1072" i="9" s="1"/>
  <c r="F1071" i="9"/>
  <c r="E1071" i="9"/>
  <c r="G1071" i="9" s="1"/>
  <c r="F1070" i="9"/>
  <c r="E1070" i="9"/>
  <c r="G1070" i="9" s="1"/>
  <c r="F1069" i="9"/>
  <c r="E1069" i="9"/>
  <c r="G1069" i="9" s="1"/>
  <c r="F1068" i="9"/>
  <c r="E1068" i="9"/>
  <c r="G1068" i="9" s="1"/>
  <c r="F1067" i="9"/>
  <c r="E1067" i="9"/>
  <c r="G1067" i="9" s="1"/>
  <c r="F1066" i="9"/>
  <c r="E1066" i="9"/>
  <c r="G1066" i="9" s="1"/>
  <c r="F1065" i="9"/>
  <c r="E1065" i="9"/>
  <c r="G1065" i="9" s="1"/>
  <c r="F1064" i="9"/>
  <c r="E1064" i="9"/>
  <c r="G1064" i="9" s="1"/>
  <c r="F1063" i="9"/>
  <c r="E1063" i="9"/>
  <c r="G1063" i="9" s="1"/>
  <c r="F1062" i="9"/>
  <c r="E1062" i="9"/>
  <c r="G1062" i="9" s="1"/>
  <c r="F1061" i="9"/>
  <c r="E1061" i="9"/>
  <c r="G1061" i="9" s="1"/>
  <c r="F1060" i="9"/>
  <c r="E1060" i="9"/>
  <c r="G1060" i="9" s="1"/>
  <c r="F1059" i="9"/>
  <c r="E1059" i="9"/>
  <c r="G1059" i="9" s="1"/>
  <c r="F1058" i="9"/>
  <c r="E1058" i="9"/>
  <c r="G1058" i="9" s="1"/>
  <c r="F1057" i="9"/>
  <c r="E1057" i="9"/>
  <c r="G1057" i="9" s="1"/>
  <c r="F1056" i="9"/>
  <c r="E1056" i="9"/>
  <c r="G1056" i="9" s="1"/>
  <c r="F1055" i="9"/>
  <c r="E1055" i="9"/>
  <c r="G1055" i="9" s="1"/>
  <c r="F1054" i="9"/>
  <c r="E1054" i="9"/>
  <c r="G1054" i="9" s="1"/>
  <c r="F1053" i="9"/>
  <c r="E1053" i="9"/>
  <c r="G1053" i="9" s="1"/>
  <c r="F1052" i="9"/>
  <c r="E1052" i="9"/>
  <c r="G1052" i="9" s="1"/>
  <c r="F1051" i="9"/>
  <c r="E1051" i="9"/>
  <c r="G1051" i="9" s="1"/>
  <c r="F1050" i="9"/>
  <c r="E1050" i="9"/>
  <c r="G1050" i="9" s="1"/>
  <c r="F1049" i="9"/>
  <c r="E1049" i="9"/>
  <c r="G1049" i="9" s="1"/>
  <c r="F1048" i="9"/>
  <c r="E1048" i="9"/>
  <c r="G1048" i="9" s="1"/>
  <c r="F1047" i="9"/>
  <c r="E1047" i="9"/>
  <c r="G1047" i="9" s="1"/>
  <c r="F1046" i="9"/>
  <c r="E1046" i="9"/>
  <c r="G1046" i="9" s="1"/>
  <c r="F1045" i="9"/>
  <c r="E1045" i="9"/>
  <c r="G1045" i="9" s="1"/>
  <c r="F1044" i="9"/>
  <c r="E1044" i="9"/>
  <c r="G1044" i="9" s="1"/>
  <c r="F1043" i="9"/>
  <c r="E1043" i="9"/>
  <c r="G1043" i="9" s="1"/>
  <c r="F1042" i="9"/>
  <c r="E1042" i="9"/>
  <c r="G1042" i="9" s="1"/>
  <c r="F1041" i="9"/>
  <c r="E1041" i="9"/>
  <c r="G1041" i="9" s="1"/>
  <c r="F1040" i="9"/>
  <c r="E1040" i="9"/>
  <c r="G1040" i="9" s="1"/>
  <c r="F1039" i="9"/>
  <c r="E1039" i="9"/>
  <c r="G1039" i="9" s="1"/>
  <c r="F1038" i="9"/>
  <c r="E1038" i="9"/>
  <c r="G1038" i="9" s="1"/>
  <c r="F1037" i="9"/>
  <c r="E1037" i="9"/>
  <c r="G1037" i="9" s="1"/>
  <c r="F1036" i="9"/>
  <c r="E1036" i="9"/>
  <c r="G1036" i="9" s="1"/>
  <c r="F1035" i="9"/>
  <c r="E1035" i="9"/>
  <c r="G1035" i="9" s="1"/>
  <c r="F1034" i="9"/>
  <c r="E1034" i="9"/>
  <c r="G1034" i="9" s="1"/>
  <c r="F1033" i="9"/>
  <c r="E1033" i="9"/>
  <c r="G1033" i="9" s="1"/>
  <c r="F1032" i="9"/>
  <c r="E1032" i="9"/>
  <c r="G1032" i="9" s="1"/>
  <c r="F1031" i="9"/>
  <c r="E1031" i="9"/>
  <c r="G1031" i="9" s="1"/>
  <c r="F1030" i="9"/>
  <c r="E1030" i="9"/>
  <c r="G1030" i="9" s="1"/>
  <c r="F1029" i="9"/>
  <c r="E1029" i="9"/>
  <c r="G1029" i="9" s="1"/>
  <c r="F1028" i="9"/>
  <c r="E1028" i="9"/>
  <c r="G1028" i="9" s="1"/>
  <c r="F1027" i="9"/>
  <c r="E1027" i="9"/>
  <c r="G1027" i="9" s="1"/>
  <c r="F1026" i="9"/>
  <c r="E1026" i="9"/>
  <c r="G1026" i="9" s="1"/>
  <c r="F1025" i="9"/>
  <c r="E1025" i="9"/>
  <c r="G1025" i="9" s="1"/>
  <c r="F1024" i="9"/>
  <c r="E1024" i="9"/>
  <c r="G1024" i="9" s="1"/>
  <c r="F1023" i="9"/>
  <c r="E1023" i="9"/>
  <c r="G1023" i="9" s="1"/>
  <c r="F1022" i="9"/>
  <c r="E1022" i="9"/>
  <c r="G1022" i="9" s="1"/>
  <c r="F1021" i="9"/>
  <c r="E1021" i="9"/>
  <c r="G1021" i="9" s="1"/>
  <c r="F1020" i="9"/>
  <c r="E1020" i="9"/>
  <c r="G1020" i="9" s="1"/>
  <c r="F1019" i="9"/>
  <c r="E1019" i="9"/>
  <c r="G1019" i="9" s="1"/>
  <c r="F1018" i="9"/>
  <c r="E1018" i="9"/>
  <c r="G1018" i="9" s="1"/>
  <c r="F1017" i="9"/>
  <c r="E1017" i="9"/>
  <c r="G1017" i="9" s="1"/>
  <c r="F1016" i="9"/>
  <c r="E1016" i="9"/>
  <c r="G1016" i="9" s="1"/>
  <c r="F1015" i="9"/>
  <c r="E1015" i="9"/>
  <c r="G1015" i="9" s="1"/>
  <c r="F1014" i="9"/>
  <c r="E1014" i="9"/>
  <c r="G1014" i="9" s="1"/>
  <c r="F1013" i="9"/>
  <c r="E1013" i="9"/>
  <c r="G1013" i="9" s="1"/>
  <c r="F1012" i="9"/>
  <c r="E1012" i="9"/>
  <c r="G1012" i="9" s="1"/>
  <c r="F1011" i="9"/>
  <c r="E1011" i="9"/>
  <c r="G1011" i="9" s="1"/>
  <c r="F1010" i="9"/>
  <c r="E1010" i="9"/>
  <c r="G1010" i="9" s="1"/>
  <c r="F1009" i="9"/>
  <c r="E1009" i="9"/>
  <c r="G1009" i="9" s="1"/>
  <c r="F1008" i="9"/>
  <c r="E1008" i="9"/>
  <c r="G1008" i="9" s="1"/>
  <c r="F1007" i="9"/>
  <c r="E1007" i="9"/>
  <c r="G1007" i="9" s="1"/>
  <c r="F1006" i="9"/>
  <c r="E1006" i="9"/>
  <c r="G1006" i="9" s="1"/>
  <c r="F1005" i="9"/>
  <c r="E1005" i="9"/>
  <c r="G1005" i="9" s="1"/>
  <c r="F1004" i="9"/>
  <c r="E1004" i="9"/>
  <c r="G1004" i="9" s="1"/>
  <c r="F1003" i="9"/>
  <c r="E1003" i="9"/>
  <c r="G1003" i="9" s="1"/>
  <c r="F1002" i="9"/>
  <c r="E1002" i="9"/>
  <c r="G1002" i="9" s="1"/>
  <c r="F1001" i="9"/>
  <c r="E1001" i="9"/>
  <c r="G1001" i="9" s="1"/>
  <c r="F1000" i="9"/>
  <c r="E1000" i="9"/>
  <c r="G1000" i="9" s="1"/>
  <c r="F999" i="9"/>
  <c r="E999" i="9"/>
  <c r="G999" i="9" s="1"/>
  <c r="F998" i="9"/>
  <c r="E998" i="9"/>
  <c r="G998" i="9" s="1"/>
  <c r="F997" i="9"/>
  <c r="E997" i="9"/>
  <c r="G997" i="9" s="1"/>
  <c r="F996" i="9"/>
  <c r="E996" i="9"/>
  <c r="G996" i="9" s="1"/>
  <c r="F995" i="9"/>
  <c r="E995" i="9"/>
  <c r="G995" i="9" s="1"/>
  <c r="F994" i="9"/>
  <c r="E994" i="9"/>
  <c r="G994" i="9" s="1"/>
  <c r="F993" i="9"/>
  <c r="E993" i="9"/>
  <c r="G993" i="9" s="1"/>
  <c r="F992" i="9"/>
  <c r="E992" i="9"/>
  <c r="G992" i="9" s="1"/>
  <c r="F991" i="9"/>
  <c r="E991" i="9"/>
  <c r="G991" i="9" s="1"/>
  <c r="F990" i="9"/>
  <c r="E990" i="9"/>
  <c r="G990" i="9" s="1"/>
  <c r="F989" i="9"/>
  <c r="E989" i="9"/>
  <c r="G989" i="9" s="1"/>
  <c r="F988" i="9"/>
  <c r="E988" i="9"/>
  <c r="G988" i="9" s="1"/>
  <c r="F987" i="9"/>
  <c r="E987" i="9"/>
  <c r="G987" i="9" s="1"/>
  <c r="F986" i="9"/>
  <c r="E986" i="9"/>
  <c r="G986" i="9" s="1"/>
  <c r="F985" i="9"/>
  <c r="E985" i="9"/>
  <c r="G985" i="9" s="1"/>
  <c r="F984" i="9"/>
  <c r="E984" i="9"/>
  <c r="G984" i="9" s="1"/>
  <c r="F983" i="9"/>
  <c r="E983" i="9"/>
  <c r="G983" i="9" s="1"/>
  <c r="F982" i="9"/>
  <c r="E982" i="9"/>
  <c r="G982" i="9" s="1"/>
  <c r="F981" i="9"/>
  <c r="E981" i="9"/>
  <c r="G981" i="9" s="1"/>
  <c r="F980" i="9"/>
  <c r="E980" i="9"/>
  <c r="G980" i="9" s="1"/>
  <c r="F979" i="9"/>
  <c r="E979" i="9"/>
  <c r="G979" i="9" s="1"/>
  <c r="F978" i="9"/>
  <c r="E978" i="9"/>
  <c r="G978" i="9" s="1"/>
  <c r="F977" i="9"/>
  <c r="E977" i="9"/>
  <c r="G977" i="9" s="1"/>
  <c r="F976" i="9"/>
  <c r="E976" i="9"/>
  <c r="G976" i="9" s="1"/>
  <c r="F975" i="9"/>
  <c r="E975" i="9"/>
  <c r="G975" i="9" s="1"/>
  <c r="F974" i="9"/>
  <c r="E974" i="9"/>
  <c r="G974" i="9" s="1"/>
  <c r="F973" i="9"/>
  <c r="E973" i="9"/>
  <c r="G973" i="9" s="1"/>
  <c r="F972" i="9"/>
  <c r="E972" i="9"/>
  <c r="G972" i="9" s="1"/>
  <c r="F971" i="9"/>
  <c r="E971" i="9"/>
  <c r="G971" i="9" s="1"/>
  <c r="F970" i="9"/>
  <c r="E970" i="9"/>
  <c r="G970" i="9" s="1"/>
  <c r="F969" i="9"/>
  <c r="E969" i="9"/>
  <c r="G969" i="9" s="1"/>
  <c r="F968" i="9"/>
  <c r="E968" i="9"/>
  <c r="G968" i="9" s="1"/>
  <c r="F967" i="9"/>
  <c r="E967" i="9"/>
  <c r="G967" i="9" s="1"/>
  <c r="F966" i="9"/>
  <c r="E966" i="9"/>
  <c r="G966" i="9" s="1"/>
  <c r="F965" i="9"/>
  <c r="E965" i="9"/>
  <c r="G965" i="9" s="1"/>
  <c r="F964" i="9"/>
  <c r="E964" i="9"/>
  <c r="G964" i="9" s="1"/>
  <c r="F963" i="9"/>
  <c r="E963" i="9"/>
  <c r="G963" i="9" s="1"/>
  <c r="F962" i="9"/>
  <c r="E962" i="9"/>
  <c r="G962" i="9" s="1"/>
  <c r="F961" i="9"/>
  <c r="E961" i="9"/>
  <c r="G961" i="9" s="1"/>
  <c r="F960" i="9"/>
  <c r="E960" i="9"/>
  <c r="G960" i="9" s="1"/>
  <c r="F959" i="9"/>
  <c r="E959" i="9"/>
  <c r="G959" i="9" s="1"/>
  <c r="F958" i="9"/>
  <c r="E958" i="9"/>
  <c r="G958" i="9" s="1"/>
  <c r="F957" i="9"/>
  <c r="E957" i="9"/>
  <c r="G957" i="9" s="1"/>
  <c r="F956" i="9"/>
  <c r="E956" i="9"/>
  <c r="G956" i="9" s="1"/>
  <c r="F955" i="9"/>
  <c r="E955" i="9"/>
  <c r="G955" i="9" s="1"/>
  <c r="F954" i="9"/>
  <c r="E954" i="9"/>
  <c r="G954" i="9" s="1"/>
  <c r="F953" i="9"/>
  <c r="E953" i="9"/>
  <c r="G953" i="9" s="1"/>
  <c r="F952" i="9"/>
  <c r="E952" i="9"/>
  <c r="G952" i="9" s="1"/>
  <c r="F951" i="9"/>
  <c r="E951" i="9"/>
  <c r="G951" i="9" s="1"/>
  <c r="F950" i="9"/>
  <c r="E950" i="9"/>
  <c r="G950" i="9" s="1"/>
  <c r="F949" i="9"/>
  <c r="E949" i="9"/>
  <c r="G949" i="9" s="1"/>
  <c r="F948" i="9"/>
  <c r="E948" i="9"/>
  <c r="G948" i="9" s="1"/>
  <c r="F947" i="9"/>
  <c r="E947" i="9"/>
  <c r="G947" i="9" s="1"/>
  <c r="F946" i="9"/>
  <c r="E946" i="9"/>
  <c r="G946" i="9" s="1"/>
  <c r="F945" i="9"/>
  <c r="E945" i="9"/>
  <c r="G945" i="9" s="1"/>
  <c r="F944" i="9"/>
  <c r="E944" i="9"/>
  <c r="G944" i="9" s="1"/>
  <c r="F943" i="9"/>
  <c r="E943" i="9"/>
  <c r="G943" i="9" s="1"/>
  <c r="F942" i="9"/>
  <c r="E942" i="9"/>
  <c r="G942" i="9" s="1"/>
  <c r="F941" i="9"/>
  <c r="E941" i="9"/>
  <c r="G941" i="9" s="1"/>
  <c r="F940" i="9"/>
  <c r="E940" i="9"/>
  <c r="G940" i="9" s="1"/>
  <c r="F939" i="9"/>
  <c r="E939" i="9"/>
  <c r="G939" i="9" s="1"/>
  <c r="F938" i="9"/>
  <c r="E938" i="9"/>
  <c r="G938" i="9" s="1"/>
  <c r="F937" i="9"/>
  <c r="E937" i="9"/>
  <c r="G937" i="9" s="1"/>
  <c r="F936" i="9"/>
  <c r="E936" i="9"/>
  <c r="G936" i="9" s="1"/>
  <c r="F935" i="9"/>
  <c r="E935" i="9"/>
  <c r="G935" i="9" s="1"/>
  <c r="F934" i="9"/>
  <c r="E934" i="9"/>
  <c r="G934" i="9" s="1"/>
  <c r="F933" i="9"/>
  <c r="E933" i="9"/>
  <c r="G933" i="9" s="1"/>
  <c r="F932" i="9"/>
  <c r="E932" i="9"/>
  <c r="G932" i="9" s="1"/>
  <c r="F931" i="9"/>
  <c r="E931" i="9"/>
  <c r="G931" i="9" s="1"/>
  <c r="F930" i="9"/>
  <c r="E930" i="9"/>
  <c r="G930" i="9" s="1"/>
  <c r="F929" i="9"/>
  <c r="E929" i="9"/>
  <c r="G929" i="9" s="1"/>
  <c r="F928" i="9"/>
  <c r="E928" i="9"/>
  <c r="G928" i="9" s="1"/>
  <c r="F927" i="9"/>
  <c r="E927" i="9"/>
  <c r="G927" i="9" s="1"/>
  <c r="F926" i="9"/>
  <c r="E926" i="9"/>
  <c r="G926" i="9" s="1"/>
  <c r="F925" i="9"/>
  <c r="E925" i="9"/>
  <c r="G925" i="9" s="1"/>
  <c r="F924" i="9"/>
  <c r="E924" i="9"/>
  <c r="G924" i="9" s="1"/>
  <c r="F923" i="9"/>
  <c r="E923" i="9"/>
  <c r="G923" i="9" s="1"/>
  <c r="F922" i="9"/>
  <c r="E922" i="9"/>
  <c r="G922" i="9" s="1"/>
  <c r="F921" i="9"/>
  <c r="E921" i="9"/>
  <c r="G921" i="9" s="1"/>
  <c r="F920" i="9"/>
  <c r="E920" i="9"/>
  <c r="G920" i="9" s="1"/>
  <c r="F919" i="9"/>
  <c r="E919" i="9"/>
  <c r="G919" i="9" s="1"/>
  <c r="F918" i="9"/>
  <c r="E918" i="9"/>
  <c r="G918" i="9" s="1"/>
  <c r="F917" i="9"/>
  <c r="E917" i="9"/>
  <c r="G917" i="9" s="1"/>
  <c r="F916" i="9"/>
  <c r="E916" i="9"/>
  <c r="G916" i="9" s="1"/>
  <c r="F915" i="9"/>
  <c r="E915" i="9"/>
  <c r="G915" i="9" s="1"/>
  <c r="F914" i="9"/>
  <c r="E914" i="9"/>
  <c r="G914" i="9" s="1"/>
  <c r="F913" i="9"/>
  <c r="E913" i="9"/>
  <c r="G913" i="9" s="1"/>
  <c r="F912" i="9"/>
  <c r="E912" i="9"/>
  <c r="G912" i="9" s="1"/>
  <c r="F911" i="9"/>
  <c r="E911" i="9"/>
  <c r="G911" i="9" s="1"/>
  <c r="F910" i="9"/>
  <c r="E910" i="9"/>
  <c r="G910" i="9" s="1"/>
  <c r="F909" i="9"/>
  <c r="E909" i="9"/>
  <c r="G909" i="9" s="1"/>
  <c r="F908" i="9"/>
  <c r="E908" i="9"/>
  <c r="G908" i="9" s="1"/>
  <c r="F907" i="9"/>
  <c r="E907" i="9"/>
  <c r="G907" i="9" s="1"/>
  <c r="F906" i="9"/>
  <c r="E906" i="9"/>
  <c r="G906" i="9" s="1"/>
  <c r="F905" i="9"/>
  <c r="E905" i="9"/>
  <c r="G905" i="9" s="1"/>
  <c r="F904" i="9"/>
  <c r="E904" i="9"/>
  <c r="G904" i="9" s="1"/>
  <c r="F903" i="9"/>
  <c r="E903" i="9"/>
  <c r="G903" i="9" s="1"/>
  <c r="F902" i="9"/>
  <c r="E902" i="9"/>
  <c r="G902" i="9" s="1"/>
  <c r="F901" i="9"/>
  <c r="E901" i="9"/>
  <c r="G901" i="9" s="1"/>
  <c r="F900" i="9"/>
  <c r="E900" i="9"/>
  <c r="G900" i="9" s="1"/>
  <c r="F899" i="9"/>
  <c r="E899" i="9"/>
  <c r="G899" i="9" s="1"/>
  <c r="F898" i="9"/>
  <c r="E898" i="9"/>
  <c r="G898" i="9" s="1"/>
  <c r="F897" i="9"/>
  <c r="E897" i="9"/>
  <c r="G897" i="9" s="1"/>
  <c r="F896" i="9"/>
  <c r="E896" i="9"/>
  <c r="G896" i="9" s="1"/>
  <c r="F895" i="9"/>
  <c r="E895" i="9"/>
  <c r="G895" i="9" s="1"/>
  <c r="F894" i="9"/>
  <c r="E894" i="9"/>
  <c r="G894" i="9" s="1"/>
  <c r="F893" i="9"/>
  <c r="E893" i="9"/>
  <c r="G893" i="9" s="1"/>
  <c r="F892" i="9"/>
  <c r="E892" i="9"/>
  <c r="G892" i="9" s="1"/>
  <c r="F891" i="9"/>
  <c r="E891" i="9"/>
  <c r="G891" i="9" s="1"/>
  <c r="F890" i="9"/>
  <c r="E890" i="9"/>
  <c r="G890" i="9" s="1"/>
  <c r="F889" i="9"/>
  <c r="E889" i="9"/>
  <c r="G889" i="9" s="1"/>
  <c r="F888" i="9"/>
  <c r="E888" i="9"/>
  <c r="G888" i="9" s="1"/>
  <c r="F887" i="9"/>
  <c r="E887" i="9"/>
  <c r="G887" i="9" s="1"/>
  <c r="F886" i="9"/>
  <c r="E886" i="9"/>
  <c r="G886" i="9" s="1"/>
  <c r="F885" i="9"/>
  <c r="E885" i="9"/>
  <c r="G885" i="9" s="1"/>
  <c r="F884" i="9"/>
  <c r="E884" i="9"/>
  <c r="G884" i="9" s="1"/>
  <c r="F883" i="9"/>
  <c r="E883" i="9"/>
  <c r="G883" i="9" s="1"/>
  <c r="F882" i="9"/>
  <c r="E882" i="9"/>
  <c r="G882" i="9" s="1"/>
  <c r="F881" i="9"/>
  <c r="E881" i="9"/>
  <c r="G881" i="9" s="1"/>
  <c r="F880" i="9"/>
  <c r="E880" i="9"/>
  <c r="G880" i="9" s="1"/>
  <c r="F879" i="9"/>
  <c r="E879" i="9"/>
  <c r="G879" i="9" s="1"/>
  <c r="F878" i="9"/>
  <c r="E878" i="9"/>
  <c r="G878" i="9" s="1"/>
  <c r="F877" i="9"/>
  <c r="E877" i="9"/>
  <c r="G877" i="9" s="1"/>
  <c r="F876" i="9"/>
  <c r="E876" i="9"/>
  <c r="G876" i="9" s="1"/>
  <c r="F875" i="9"/>
  <c r="E875" i="9"/>
  <c r="G875" i="9" s="1"/>
  <c r="F874" i="9"/>
  <c r="E874" i="9"/>
  <c r="G874" i="9" s="1"/>
  <c r="F873" i="9"/>
  <c r="E873" i="9"/>
  <c r="G873" i="9" s="1"/>
  <c r="F872" i="9"/>
  <c r="E872" i="9"/>
  <c r="G872" i="9" s="1"/>
  <c r="F871" i="9"/>
  <c r="E871" i="9"/>
  <c r="G871" i="9" s="1"/>
  <c r="F870" i="9"/>
  <c r="E870" i="9"/>
  <c r="G870" i="9" s="1"/>
  <c r="F869" i="9"/>
  <c r="E869" i="9"/>
  <c r="G869" i="9" s="1"/>
  <c r="F868" i="9"/>
  <c r="E868" i="9"/>
  <c r="G868" i="9" s="1"/>
  <c r="F867" i="9"/>
  <c r="E867" i="9"/>
  <c r="G867" i="9" s="1"/>
  <c r="F866" i="9"/>
  <c r="E866" i="9"/>
  <c r="G866" i="9" s="1"/>
  <c r="F865" i="9"/>
  <c r="E865" i="9"/>
  <c r="G865" i="9" s="1"/>
  <c r="F864" i="9"/>
  <c r="E864" i="9"/>
  <c r="G864" i="9" s="1"/>
  <c r="F863" i="9"/>
  <c r="E863" i="9"/>
  <c r="G863" i="9" s="1"/>
  <c r="F862" i="9"/>
  <c r="E862" i="9"/>
  <c r="G862" i="9" s="1"/>
  <c r="F861" i="9"/>
  <c r="E861" i="9"/>
  <c r="G861" i="9" s="1"/>
  <c r="F860" i="9"/>
  <c r="E860" i="9"/>
  <c r="G860" i="9" s="1"/>
  <c r="F859" i="9"/>
  <c r="E859" i="9"/>
  <c r="G859" i="9" s="1"/>
  <c r="F858" i="9"/>
  <c r="E858" i="9"/>
  <c r="G858" i="9" s="1"/>
  <c r="F857" i="9"/>
  <c r="E857" i="9"/>
  <c r="G857" i="9" s="1"/>
  <c r="F856" i="9"/>
  <c r="E856" i="9"/>
  <c r="G856" i="9" s="1"/>
  <c r="F855" i="9"/>
  <c r="E855" i="9"/>
  <c r="G855" i="9" s="1"/>
  <c r="F854" i="9"/>
  <c r="E854" i="9"/>
  <c r="G854" i="9" s="1"/>
  <c r="F853" i="9"/>
  <c r="E853" i="9"/>
  <c r="G853" i="9" s="1"/>
  <c r="F852" i="9"/>
  <c r="E852" i="9"/>
  <c r="G852" i="9" s="1"/>
  <c r="F851" i="9"/>
  <c r="E851" i="9"/>
  <c r="G851" i="9" s="1"/>
  <c r="F850" i="9"/>
  <c r="E850" i="9"/>
  <c r="G850" i="9" s="1"/>
  <c r="F849" i="9"/>
  <c r="E849" i="9"/>
  <c r="G849" i="9" s="1"/>
  <c r="F848" i="9"/>
  <c r="E848" i="9"/>
  <c r="G848" i="9" s="1"/>
  <c r="F847" i="9"/>
  <c r="E847" i="9"/>
  <c r="G847" i="9" s="1"/>
  <c r="F846" i="9"/>
  <c r="E846" i="9"/>
  <c r="G846" i="9" s="1"/>
  <c r="F845" i="9"/>
  <c r="E845" i="9"/>
  <c r="G845" i="9" s="1"/>
  <c r="F844" i="9"/>
  <c r="E844" i="9"/>
  <c r="G844" i="9" s="1"/>
  <c r="F843" i="9"/>
  <c r="E843" i="9"/>
  <c r="G843" i="9" s="1"/>
  <c r="F842" i="9"/>
  <c r="E842" i="9"/>
  <c r="G842" i="9" s="1"/>
  <c r="F841" i="9"/>
  <c r="E841" i="9"/>
  <c r="G841" i="9" s="1"/>
  <c r="F840" i="9"/>
  <c r="E840" i="9"/>
  <c r="G840" i="9" s="1"/>
  <c r="F839" i="9"/>
  <c r="E839" i="9"/>
  <c r="G839" i="9" s="1"/>
  <c r="F838" i="9"/>
  <c r="E838" i="9"/>
  <c r="G838" i="9" s="1"/>
  <c r="F837" i="9"/>
  <c r="E837" i="9"/>
  <c r="G837" i="9" s="1"/>
  <c r="F836" i="9"/>
  <c r="E836" i="9"/>
  <c r="G836" i="9" s="1"/>
  <c r="F835" i="9"/>
  <c r="E835" i="9"/>
  <c r="G835" i="9" s="1"/>
  <c r="F834" i="9"/>
  <c r="E834" i="9"/>
  <c r="G834" i="9" s="1"/>
  <c r="F833" i="9"/>
  <c r="E833" i="9"/>
  <c r="G833" i="9" s="1"/>
  <c r="F832" i="9"/>
  <c r="E832" i="9"/>
  <c r="G832" i="9" s="1"/>
  <c r="F831" i="9"/>
  <c r="E831" i="9"/>
  <c r="G831" i="9" s="1"/>
  <c r="F830" i="9"/>
  <c r="E830" i="9"/>
  <c r="G830" i="9" s="1"/>
  <c r="F829" i="9"/>
  <c r="E829" i="9"/>
  <c r="G829" i="9" s="1"/>
  <c r="F828" i="9"/>
  <c r="E828" i="9"/>
  <c r="G828" i="9" s="1"/>
  <c r="F827" i="9"/>
  <c r="E827" i="9"/>
  <c r="G827" i="9" s="1"/>
  <c r="F826" i="9"/>
  <c r="E826" i="9"/>
  <c r="G826" i="9" s="1"/>
  <c r="F825" i="9"/>
  <c r="E825" i="9"/>
  <c r="G825" i="9" s="1"/>
  <c r="F824" i="9"/>
  <c r="E824" i="9"/>
  <c r="G824" i="9" s="1"/>
  <c r="F823" i="9"/>
  <c r="E823" i="9"/>
  <c r="G823" i="9" s="1"/>
  <c r="F822" i="9"/>
  <c r="E822" i="9"/>
  <c r="G822" i="9" s="1"/>
  <c r="F821" i="9"/>
  <c r="E821" i="9"/>
  <c r="G821" i="9" s="1"/>
  <c r="F820" i="9"/>
  <c r="E820" i="9"/>
  <c r="G820" i="9" s="1"/>
  <c r="F819" i="9"/>
  <c r="E819" i="9"/>
  <c r="G819" i="9" s="1"/>
  <c r="F818" i="9"/>
  <c r="E818" i="9"/>
  <c r="G818" i="9" s="1"/>
  <c r="F817" i="9"/>
  <c r="E817" i="9"/>
  <c r="G817" i="9" s="1"/>
  <c r="F816" i="9"/>
  <c r="E816" i="9"/>
  <c r="G816" i="9" s="1"/>
  <c r="F815" i="9"/>
  <c r="E815" i="9"/>
  <c r="G815" i="9" s="1"/>
  <c r="F814" i="9"/>
  <c r="E814" i="9"/>
  <c r="G814" i="9" s="1"/>
  <c r="F813" i="9"/>
  <c r="E813" i="9"/>
  <c r="G813" i="9" s="1"/>
  <c r="F812" i="9"/>
  <c r="E812" i="9"/>
  <c r="G812" i="9" s="1"/>
  <c r="F811" i="9"/>
  <c r="E811" i="9"/>
  <c r="G811" i="9" s="1"/>
  <c r="F810" i="9"/>
  <c r="E810" i="9"/>
  <c r="G810" i="9" s="1"/>
  <c r="F809" i="9"/>
  <c r="E809" i="9"/>
  <c r="G809" i="9" s="1"/>
  <c r="F808" i="9"/>
  <c r="E808" i="9"/>
  <c r="G808" i="9" s="1"/>
  <c r="F807" i="9"/>
  <c r="E807" i="9"/>
  <c r="G807" i="9" s="1"/>
  <c r="F806" i="9"/>
  <c r="E806" i="9"/>
  <c r="G806" i="9" s="1"/>
  <c r="F805" i="9"/>
  <c r="E805" i="9"/>
  <c r="G805" i="9" s="1"/>
  <c r="F804" i="9"/>
  <c r="E804" i="9"/>
  <c r="G804" i="9" s="1"/>
  <c r="F803" i="9"/>
  <c r="E803" i="9"/>
  <c r="G803" i="9" s="1"/>
  <c r="F802" i="9"/>
  <c r="E802" i="9"/>
  <c r="G802" i="9" s="1"/>
  <c r="F801" i="9"/>
  <c r="E801" i="9"/>
  <c r="G801" i="9" s="1"/>
  <c r="F800" i="9"/>
  <c r="E800" i="9"/>
  <c r="G800" i="9" s="1"/>
  <c r="F799" i="9"/>
  <c r="E799" i="9"/>
  <c r="G799" i="9" s="1"/>
  <c r="F798" i="9"/>
  <c r="E798" i="9"/>
  <c r="G798" i="9" s="1"/>
  <c r="F797" i="9"/>
  <c r="E797" i="9"/>
  <c r="G797" i="9" s="1"/>
  <c r="F796" i="9"/>
  <c r="E796" i="9"/>
  <c r="G796" i="9" s="1"/>
  <c r="F795" i="9"/>
  <c r="E795" i="9"/>
  <c r="G795" i="9" s="1"/>
  <c r="F794" i="9"/>
  <c r="E794" i="9"/>
  <c r="G794" i="9" s="1"/>
  <c r="F793" i="9"/>
  <c r="E793" i="9"/>
  <c r="G793" i="9" s="1"/>
  <c r="F792" i="9"/>
  <c r="E792" i="9"/>
  <c r="G792" i="9" s="1"/>
  <c r="F791" i="9"/>
  <c r="E791" i="9"/>
  <c r="G791" i="9" s="1"/>
  <c r="F790" i="9"/>
  <c r="E790" i="9"/>
  <c r="G790" i="9" s="1"/>
  <c r="F789" i="9"/>
  <c r="E789" i="9"/>
  <c r="G789" i="9" s="1"/>
  <c r="F788" i="9"/>
  <c r="E788" i="9"/>
  <c r="G788" i="9" s="1"/>
  <c r="F787" i="9"/>
  <c r="E787" i="9"/>
  <c r="G787" i="9" s="1"/>
  <c r="F786" i="9"/>
  <c r="E786" i="9"/>
  <c r="G786" i="9" s="1"/>
  <c r="F785" i="9"/>
  <c r="E785" i="9"/>
  <c r="G785" i="9" s="1"/>
  <c r="F784" i="9"/>
  <c r="E784" i="9"/>
  <c r="G784" i="9" s="1"/>
  <c r="F783" i="9"/>
  <c r="E783" i="9"/>
  <c r="G783" i="9" s="1"/>
  <c r="F782" i="9"/>
  <c r="E782" i="9"/>
  <c r="G782" i="9" s="1"/>
  <c r="F781" i="9"/>
  <c r="E781" i="9"/>
  <c r="G781" i="9" s="1"/>
  <c r="F780" i="9"/>
  <c r="E780" i="9"/>
  <c r="G780" i="9" s="1"/>
  <c r="F779" i="9"/>
  <c r="E779" i="9"/>
  <c r="G779" i="9" s="1"/>
  <c r="F778" i="9"/>
  <c r="E778" i="9"/>
  <c r="G778" i="9" s="1"/>
  <c r="F777" i="9"/>
  <c r="E777" i="9"/>
  <c r="G777" i="9" s="1"/>
  <c r="F776" i="9"/>
  <c r="E776" i="9"/>
  <c r="G776" i="9" s="1"/>
  <c r="F775" i="9"/>
  <c r="E775" i="9"/>
  <c r="G775" i="9" s="1"/>
  <c r="F774" i="9"/>
  <c r="E774" i="9"/>
  <c r="G774" i="9" s="1"/>
  <c r="F773" i="9"/>
  <c r="E773" i="9"/>
  <c r="G773" i="9" s="1"/>
  <c r="F772" i="9"/>
  <c r="E772" i="9"/>
  <c r="G772" i="9" s="1"/>
  <c r="F771" i="9"/>
  <c r="E771" i="9"/>
  <c r="G771" i="9" s="1"/>
  <c r="F770" i="9"/>
  <c r="E770" i="9"/>
  <c r="G770" i="9" s="1"/>
  <c r="F769" i="9"/>
  <c r="E769" i="9"/>
  <c r="G769" i="9" s="1"/>
  <c r="F768" i="9"/>
  <c r="E768" i="9"/>
  <c r="G768" i="9" s="1"/>
  <c r="F767" i="9"/>
  <c r="E767" i="9"/>
  <c r="G767" i="9" s="1"/>
  <c r="F766" i="9"/>
  <c r="E766" i="9"/>
  <c r="G766" i="9" s="1"/>
  <c r="F765" i="9"/>
  <c r="E765" i="9"/>
  <c r="G765" i="9" s="1"/>
  <c r="F764" i="9"/>
  <c r="E764" i="9"/>
  <c r="G764" i="9" s="1"/>
  <c r="F763" i="9"/>
  <c r="E763" i="9"/>
  <c r="G763" i="9" s="1"/>
  <c r="F762" i="9"/>
  <c r="E762" i="9"/>
  <c r="G762" i="9" s="1"/>
  <c r="F761" i="9"/>
  <c r="E761" i="9"/>
  <c r="G761" i="9" s="1"/>
  <c r="F760" i="9"/>
  <c r="E760" i="9"/>
  <c r="G760" i="9" s="1"/>
  <c r="F759" i="9"/>
  <c r="E759" i="9"/>
  <c r="G759" i="9" s="1"/>
  <c r="F758" i="9"/>
  <c r="E758" i="9"/>
  <c r="G758" i="9" s="1"/>
  <c r="F757" i="9"/>
  <c r="E757" i="9"/>
  <c r="G757" i="9" s="1"/>
  <c r="F756" i="9"/>
  <c r="E756" i="9"/>
  <c r="G756" i="9" s="1"/>
  <c r="F755" i="9"/>
  <c r="E755" i="9"/>
  <c r="G755" i="9" s="1"/>
  <c r="F754" i="9"/>
  <c r="E754" i="9"/>
  <c r="G754" i="9" s="1"/>
  <c r="F753" i="9"/>
  <c r="E753" i="9"/>
  <c r="G753" i="9" s="1"/>
  <c r="F752" i="9"/>
  <c r="E752" i="9"/>
  <c r="G752" i="9" s="1"/>
  <c r="F751" i="9"/>
  <c r="E751" i="9"/>
  <c r="G751" i="9" s="1"/>
  <c r="F750" i="9"/>
  <c r="E750" i="9"/>
  <c r="G750" i="9" s="1"/>
  <c r="F749" i="9"/>
  <c r="E749" i="9"/>
  <c r="G749" i="9" s="1"/>
  <c r="F748" i="9"/>
  <c r="E748" i="9"/>
  <c r="G748" i="9" s="1"/>
  <c r="F747" i="9"/>
  <c r="E747" i="9"/>
  <c r="G747" i="9" s="1"/>
  <c r="F746" i="9"/>
  <c r="E746" i="9"/>
  <c r="G746" i="9" s="1"/>
  <c r="F745" i="9"/>
  <c r="E745" i="9"/>
  <c r="G745" i="9" s="1"/>
  <c r="F744" i="9"/>
  <c r="E744" i="9"/>
  <c r="G744" i="9" s="1"/>
  <c r="F743" i="9"/>
  <c r="E743" i="9"/>
  <c r="G743" i="9" s="1"/>
  <c r="F742" i="9"/>
  <c r="E742" i="9"/>
  <c r="G742" i="9" s="1"/>
  <c r="F741" i="9"/>
  <c r="E741" i="9"/>
  <c r="G741" i="9" s="1"/>
  <c r="F740" i="9"/>
  <c r="E740" i="9"/>
  <c r="G740" i="9" s="1"/>
  <c r="F739" i="9"/>
  <c r="E739" i="9"/>
  <c r="G739" i="9" s="1"/>
  <c r="F738" i="9"/>
  <c r="E738" i="9"/>
  <c r="G738" i="9" s="1"/>
  <c r="F737" i="9"/>
  <c r="E737" i="9"/>
  <c r="G737" i="9" s="1"/>
  <c r="F736" i="9"/>
  <c r="E736" i="9"/>
  <c r="G736" i="9" s="1"/>
  <c r="F735" i="9"/>
  <c r="E735" i="9"/>
  <c r="G735" i="9" s="1"/>
  <c r="F734" i="9"/>
  <c r="E734" i="9"/>
  <c r="G734" i="9" s="1"/>
  <c r="F733" i="9"/>
  <c r="E733" i="9"/>
  <c r="G733" i="9" s="1"/>
  <c r="F732" i="9"/>
  <c r="E732" i="9"/>
  <c r="G732" i="9" s="1"/>
  <c r="F731" i="9"/>
  <c r="E731" i="9"/>
  <c r="G731" i="9" s="1"/>
  <c r="F730" i="9"/>
  <c r="E730" i="9"/>
  <c r="G730" i="9" s="1"/>
  <c r="F729" i="9"/>
  <c r="E729" i="9"/>
  <c r="G729" i="9" s="1"/>
  <c r="F728" i="9"/>
  <c r="E728" i="9"/>
  <c r="G728" i="9" s="1"/>
  <c r="F727" i="9"/>
  <c r="E727" i="9"/>
  <c r="G727" i="9" s="1"/>
  <c r="F726" i="9"/>
  <c r="E726" i="9"/>
  <c r="G726" i="9" s="1"/>
  <c r="F725" i="9"/>
  <c r="E725" i="9"/>
  <c r="G725" i="9" s="1"/>
  <c r="F724" i="9"/>
  <c r="E724" i="9"/>
  <c r="G724" i="9" s="1"/>
  <c r="F723" i="9"/>
  <c r="E723" i="9"/>
  <c r="G723" i="9" s="1"/>
  <c r="F722" i="9"/>
  <c r="E722" i="9"/>
  <c r="G722" i="9" s="1"/>
  <c r="F721" i="9"/>
  <c r="E721" i="9"/>
  <c r="G721" i="9" s="1"/>
  <c r="F720" i="9"/>
  <c r="E720" i="9"/>
  <c r="G720" i="9" s="1"/>
  <c r="F719" i="9"/>
  <c r="E719" i="9"/>
  <c r="G719" i="9" s="1"/>
  <c r="F718" i="9"/>
  <c r="E718" i="9"/>
  <c r="G718" i="9" s="1"/>
  <c r="F717" i="9"/>
  <c r="E717" i="9"/>
  <c r="G717" i="9" s="1"/>
  <c r="F716" i="9"/>
  <c r="E716" i="9"/>
  <c r="G716" i="9" s="1"/>
  <c r="F715" i="9"/>
  <c r="E715" i="9"/>
  <c r="G715" i="9" s="1"/>
  <c r="F714" i="9"/>
  <c r="E714" i="9"/>
  <c r="G714" i="9" s="1"/>
  <c r="F713" i="9"/>
  <c r="E713" i="9"/>
  <c r="G713" i="9" s="1"/>
  <c r="F712" i="9"/>
  <c r="E712" i="9"/>
  <c r="G712" i="9" s="1"/>
  <c r="F711" i="9"/>
  <c r="E711" i="9"/>
  <c r="G711" i="9" s="1"/>
  <c r="F710" i="9"/>
  <c r="E710" i="9"/>
  <c r="G710" i="9" s="1"/>
  <c r="F709" i="9"/>
  <c r="E709" i="9"/>
  <c r="G709" i="9" s="1"/>
  <c r="F708" i="9"/>
  <c r="E708" i="9"/>
  <c r="G708" i="9" s="1"/>
  <c r="F707" i="9"/>
  <c r="E707" i="9"/>
  <c r="G707" i="9" s="1"/>
  <c r="F706" i="9"/>
  <c r="E706" i="9"/>
  <c r="G706" i="9" s="1"/>
  <c r="F705" i="9"/>
  <c r="E705" i="9"/>
  <c r="G705" i="9" s="1"/>
  <c r="F704" i="9"/>
  <c r="E704" i="9"/>
  <c r="G704" i="9" s="1"/>
  <c r="F703" i="9"/>
  <c r="E703" i="9"/>
  <c r="G703" i="9" s="1"/>
  <c r="F702" i="9"/>
  <c r="E702" i="9"/>
  <c r="G702" i="9" s="1"/>
  <c r="F701" i="9"/>
  <c r="E701" i="9"/>
  <c r="G701" i="9" s="1"/>
  <c r="F700" i="9"/>
  <c r="E700" i="9"/>
  <c r="G700" i="9" s="1"/>
  <c r="F699" i="9"/>
  <c r="E699" i="9"/>
  <c r="G699" i="9" s="1"/>
  <c r="F698" i="9"/>
  <c r="E698" i="9"/>
  <c r="G698" i="9" s="1"/>
  <c r="F697" i="9"/>
  <c r="E697" i="9"/>
  <c r="G697" i="9" s="1"/>
  <c r="F696" i="9"/>
  <c r="E696" i="9"/>
  <c r="G696" i="9" s="1"/>
  <c r="F695" i="9"/>
  <c r="E695" i="9"/>
  <c r="G695" i="9" s="1"/>
  <c r="F694" i="9"/>
  <c r="E694" i="9"/>
  <c r="G694" i="9" s="1"/>
  <c r="F693" i="9"/>
  <c r="E693" i="9"/>
  <c r="G693" i="9" s="1"/>
  <c r="F692" i="9"/>
  <c r="E692" i="9"/>
  <c r="G692" i="9" s="1"/>
  <c r="F691" i="9"/>
  <c r="E691" i="9"/>
  <c r="G691" i="9" s="1"/>
  <c r="F690" i="9"/>
  <c r="E690" i="9"/>
  <c r="G690" i="9" s="1"/>
  <c r="F689" i="9"/>
  <c r="E689" i="9"/>
  <c r="G689" i="9" s="1"/>
  <c r="F688" i="9"/>
  <c r="E688" i="9"/>
  <c r="G688" i="9" s="1"/>
  <c r="F687" i="9"/>
  <c r="E687" i="9"/>
  <c r="G687" i="9" s="1"/>
  <c r="F686" i="9"/>
  <c r="E686" i="9"/>
  <c r="G686" i="9" s="1"/>
  <c r="F685" i="9"/>
  <c r="E685" i="9"/>
  <c r="G685" i="9" s="1"/>
  <c r="F684" i="9"/>
  <c r="E684" i="9"/>
  <c r="G684" i="9" s="1"/>
  <c r="F683" i="9"/>
  <c r="E683" i="9"/>
  <c r="G683" i="9" s="1"/>
  <c r="F682" i="9"/>
  <c r="E682" i="9"/>
  <c r="G682" i="9" s="1"/>
  <c r="F681" i="9"/>
  <c r="E681" i="9"/>
  <c r="G681" i="9" s="1"/>
  <c r="F680" i="9"/>
  <c r="E680" i="9"/>
  <c r="G680" i="9" s="1"/>
  <c r="F679" i="9"/>
  <c r="E679" i="9"/>
  <c r="G679" i="9" s="1"/>
  <c r="F678" i="9"/>
  <c r="E678" i="9"/>
  <c r="G678" i="9" s="1"/>
  <c r="F677" i="9"/>
  <c r="E677" i="9"/>
  <c r="G677" i="9" s="1"/>
  <c r="F676" i="9"/>
  <c r="E676" i="9"/>
  <c r="G676" i="9" s="1"/>
  <c r="F675" i="9"/>
  <c r="E675" i="9"/>
  <c r="G675" i="9" s="1"/>
  <c r="F674" i="9"/>
  <c r="E674" i="9"/>
  <c r="G674" i="9" s="1"/>
  <c r="F673" i="9"/>
  <c r="E673" i="9"/>
  <c r="G673" i="9" s="1"/>
  <c r="F672" i="9"/>
  <c r="E672" i="9"/>
  <c r="G672" i="9" s="1"/>
  <c r="F671" i="9"/>
  <c r="E671" i="9"/>
  <c r="G671" i="9" s="1"/>
  <c r="F670" i="9"/>
  <c r="E670" i="9"/>
  <c r="G670" i="9" s="1"/>
  <c r="F669" i="9"/>
  <c r="E669" i="9"/>
  <c r="G669" i="9" s="1"/>
  <c r="F668" i="9"/>
  <c r="E668" i="9"/>
  <c r="G668" i="9" s="1"/>
  <c r="F667" i="9"/>
  <c r="E667" i="9"/>
  <c r="G667" i="9" s="1"/>
  <c r="F666" i="9"/>
  <c r="E666" i="9"/>
  <c r="G666" i="9" s="1"/>
  <c r="F665" i="9"/>
  <c r="E665" i="9"/>
  <c r="G665" i="9" s="1"/>
  <c r="F664" i="9"/>
  <c r="E664" i="9"/>
  <c r="G664" i="9" s="1"/>
  <c r="F663" i="9"/>
  <c r="E663" i="9"/>
  <c r="G663" i="9" s="1"/>
  <c r="F662" i="9"/>
  <c r="E662" i="9"/>
  <c r="G662" i="9" s="1"/>
  <c r="F661" i="9"/>
  <c r="E661" i="9"/>
  <c r="G661" i="9" s="1"/>
  <c r="F660" i="9"/>
  <c r="E660" i="9"/>
  <c r="G660" i="9" s="1"/>
  <c r="F659" i="9"/>
  <c r="E659" i="9"/>
  <c r="G659" i="9" s="1"/>
  <c r="F658" i="9"/>
  <c r="E658" i="9"/>
  <c r="G658" i="9" s="1"/>
  <c r="F657" i="9"/>
  <c r="E657" i="9"/>
  <c r="G657" i="9" s="1"/>
  <c r="F656" i="9"/>
  <c r="E656" i="9"/>
  <c r="G656" i="9" s="1"/>
  <c r="F655" i="9"/>
  <c r="E655" i="9"/>
  <c r="G655" i="9" s="1"/>
  <c r="F654" i="9"/>
  <c r="E654" i="9"/>
  <c r="G654" i="9" s="1"/>
  <c r="F653" i="9"/>
  <c r="E653" i="9"/>
  <c r="G653" i="9" s="1"/>
  <c r="F652" i="9"/>
  <c r="E652" i="9"/>
  <c r="G652" i="9" s="1"/>
  <c r="F651" i="9"/>
  <c r="E651" i="9"/>
  <c r="G651" i="9" s="1"/>
  <c r="F650" i="9"/>
  <c r="E650" i="9"/>
  <c r="G650" i="9" s="1"/>
  <c r="F649" i="9"/>
  <c r="E649" i="9"/>
  <c r="G649" i="9" s="1"/>
  <c r="F648" i="9"/>
  <c r="E648" i="9"/>
  <c r="G648" i="9" s="1"/>
  <c r="F647" i="9"/>
  <c r="E647" i="9"/>
  <c r="G647" i="9" s="1"/>
  <c r="F646" i="9"/>
  <c r="E646" i="9"/>
  <c r="G646" i="9" s="1"/>
  <c r="F645" i="9"/>
  <c r="E645" i="9"/>
  <c r="G645" i="9" s="1"/>
  <c r="F644" i="9"/>
  <c r="E644" i="9"/>
  <c r="G644" i="9" s="1"/>
  <c r="F643" i="9"/>
  <c r="E643" i="9"/>
  <c r="G643" i="9" s="1"/>
  <c r="F642" i="9"/>
  <c r="E642" i="9"/>
  <c r="G642" i="9" s="1"/>
  <c r="F641" i="9"/>
  <c r="E641" i="9"/>
  <c r="G641" i="9" s="1"/>
  <c r="F640" i="9"/>
  <c r="E640" i="9"/>
  <c r="G640" i="9" s="1"/>
  <c r="F639" i="9"/>
  <c r="E639" i="9"/>
  <c r="G639" i="9" s="1"/>
  <c r="F638" i="9"/>
  <c r="E638" i="9"/>
  <c r="G638" i="9" s="1"/>
  <c r="F637" i="9"/>
  <c r="E637" i="9"/>
  <c r="G637" i="9" s="1"/>
  <c r="F636" i="9"/>
  <c r="E636" i="9"/>
  <c r="G636" i="9" s="1"/>
  <c r="F635" i="9"/>
  <c r="E635" i="9"/>
  <c r="G635" i="9" s="1"/>
  <c r="F634" i="9"/>
  <c r="E634" i="9"/>
  <c r="G634" i="9" s="1"/>
  <c r="F633" i="9"/>
  <c r="E633" i="9"/>
  <c r="G633" i="9" s="1"/>
  <c r="F632" i="9"/>
  <c r="E632" i="9"/>
  <c r="G632" i="9" s="1"/>
  <c r="F631" i="9"/>
  <c r="E631" i="9"/>
  <c r="G631" i="9" s="1"/>
  <c r="F630" i="9"/>
  <c r="E630" i="9"/>
  <c r="G630" i="9" s="1"/>
  <c r="F629" i="9"/>
  <c r="E629" i="9"/>
  <c r="G629" i="9" s="1"/>
  <c r="F628" i="9"/>
  <c r="E628" i="9"/>
  <c r="G628" i="9" s="1"/>
  <c r="F627" i="9"/>
  <c r="E627" i="9"/>
  <c r="G627" i="9" s="1"/>
  <c r="F626" i="9"/>
  <c r="E626" i="9"/>
  <c r="G626" i="9" s="1"/>
  <c r="F625" i="9"/>
  <c r="E625" i="9"/>
  <c r="G625" i="9" s="1"/>
  <c r="F624" i="9"/>
  <c r="E624" i="9"/>
  <c r="G624" i="9" s="1"/>
  <c r="F623" i="9"/>
  <c r="E623" i="9"/>
  <c r="G623" i="9" s="1"/>
  <c r="F622" i="9"/>
  <c r="E622" i="9"/>
  <c r="G622" i="9" s="1"/>
  <c r="F621" i="9"/>
  <c r="E621" i="9"/>
  <c r="G621" i="9" s="1"/>
  <c r="F620" i="9"/>
  <c r="E620" i="9"/>
  <c r="G620" i="9" s="1"/>
  <c r="F619" i="9"/>
  <c r="E619" i="9"/>
  <c r="G619" i="9" s="1"/>
  <c r="F618" i="9"/>
  <c r="E618" i="9"/>
  <c r="G618" i="9" s="1"/>
  <c r="F617" i="9"/>
  <c r="E617" i="9"/>
  <c r="G617" i="9" s="1"/>
  <c r="F616" i="9"/>
  <c r="E616" i="9"/>
  <c r="G616" i="9" s="1"/>
  <c r="F615" i="9"/>
  <c r="E615" i="9"/>
  <c r="G615" i="9" s="1"/>
  <c r="F614" i="9"/>
  <c r="E614" i="9"/>
  <c r="G614" i="9" s="1"/>
  <c r="F613" i="9"/>
  <c r="E613" i="9"/>
  <c r="G613" i="9" s="1"/>
  <c r="F612" i="9"/>
  <c r="E612" i="9"/>
  <c r="G612" i="9" s="1"/>
  <c r="F611" i="9"/>
  <c r="E611" i="9"/>
  <c r="G611" i="9" s="1"/>
  <c r="F610" i="9"/>
  <c r="E610" i="9"/>
  <c r="G610" i="9" s="1"/>
  <c r="F609" i="9"/>
  <c r="E609" i="9"/>
  <c r="G609" i="9" s="1"/>
  <c r="F608" i="9"/>
  <c r="E608" i="9"/>
  <c r="G608" i="9" s="1"/>
  <c r="F607" i="9"/>
  <c r="E607" i="9"/>
  <c r="G607" i="9" s="1"/>
  <c r="F606" i="9"/>
  <c r="E606" i="9"/>
  <c r="G606" i="9" s="1"/>
  <c r="F605" i="9"/>
  <c r="E605" i="9"/>
  <c r="G605" i="9" s="1"/>
  <c r="F604" i="9"/>
  <c r="E604" i="9"/>
  <c r="G604" i="9" s="1"/>
  <c r="F603" i="9"/>
  <c r="E603" i="9"/>
  <c r="G603" i="9" s="1"/>
  <c r="F602" i="9"/>
  <c r="E602" i="9"/>
  <c r="G602" i="9" s="1"/>
  <c r="F601" i="9"/>
  <c r="E601" i="9"/>
  <c r="G601" i="9" s="1"/>
  <c r="F600" i="9"/>
  <c r="E600" i="9"/>
  <c r="G600" i="9" s="1"/>
  <c r="F599" i="9"/>
  <c r="E599" i="9"/>
  <c r="G599" i="9" s="1"/>
  <c r="F598" i="9"/>
  <c r="E598" i="9"/>
  <c r="G598" i="9" s="1"/>
  <c r="F597" i="9"/>
  <c r="E597" i="9"/>
  <c r="G597" i="9" s="1"/>
  <c r="F596" i="9"/>
  <c r="E596" i="9"/>
  <c r="G596" i="9" s="1"/>
  <c r="F595" i="9"/>
  <c r="E595" i="9"/>
  <c r="G595" i="9" s="1"/>
  <c r="F594" i="9"/>
  <c r="E594" i="9"/>
  <c r="G594" i="9" s="1"/>
  <c r="F593" i="9"/>
  <c r="E593" i="9"/>
  <c r="G593" i="9" s="1"/>
  <c r="F592" i="9"/>
  <c r="E592" i="9"/>
  <c r="G592" i="9" s="1"/>
  <c r="F591" i="9"/>
  <c r="E591" i="9"/>
  <c r="G591" i="9" s="1"/>
  <c r="F590" i="9"/>
  <c r="E590" i="9"/>
  <c r="G590" i="9" s="1"/>
  <c r="F589" i="9"/>
  <c r="E589" i="9"/>
  <c r="G589" i="9" s="1"/>
  <c r="F588" i="9"/>
  <c r="E588" i="9"/>
  <c r="G588" i="9" s="1"/>
  <c r="F587" i="9"/>
  <c r="E587" i="9"/>
  <c r="G587" i="9" s="1"/>
  <c r="F586" i="9"/>
  <c r="E586" i="9"/>
  <c r="G586" i="9" s="1"/>
  <c r="F585" i="9"/>
  <c r="E585" i="9"/>
  <c r="G585" i="9" s="1"/>
  <c r="F584" i="9"/>
  <c r="E584" i="9"/>
  <c r="G584" i="9" s="1"/>
  <c r="F583" i="9"/>
  <c r="E583" i="9"/>
  <c r="G583" i="9" s="1"/>
  <c r="F582" i="9"/>
  <c r="E582" i="9"/>
  <c r="G582" i="9" s="1"/>
  <c r="F581" i="9"/>
  <c r="E581" i="9"/>
  <c r="G581" i="9" s="1"/>
  <c r="F580" i="9"/>
  <c r="E580" i="9"/>
  <c r="G580" i="9" s="1"/>
  <c r="F579" i="9"/>
  <c r="E579" i="9"/>
  <c r="G579" i="9" s="1"/>
  <c r="F578" i="9"/>
  <c r="E578" i="9"/>
  <c r="G578" i="9" s="1"/>
  <c r="F577" i="9"/>
  <c r="E577" i="9"/>
  <c r="G577" i="9" s="1"/>
  <c r="F576" i="9"/>
  <c r="E576" i="9"/>
  <c r="G576" i="9" s="1"/>
  <c r="F575" i="9"/>
  <c r="E575" i="9"/>
  <c r="G575" i="9" s="1"/>
  <c r="F574" i="9"/>
  <c r="E574" i="9"/>
  <c r="G574" i="9" s="1"/>
  <c r="F573" i="9"/>
  <c r="E573" i="9"/>
  <c r="G573" i="9" s="1"/>
  <c r="F572" i="9"/>
  <c r="E572" i="9"/>
  <c r="G572" i="9" s="1"/>
  <c r="F571" i="9"/>
  <c r="E571" i="9"/>
  <c r="G571" i="9" s="1"/>
  <c r="F570" i="9"/>
  <c r="E570" i="9"/>
  <c r="G570" i="9" s="1"/>
  <c r="F569" i="9"/>
  <c r="E569" i="9"/>
  <c r="G569" i="9" s="1"/>
  <c r="F568" i="9"/>
  <c r="E568" i="9"/>
  <c r="G568" i="9" s="1"/>
  <c r="F567" i="9"/>
  <c r="E567" i="9"/>
  <c r="G567" i="9" s="1"/>
  <c r="F566" i="9"/>
  <c r="E566" i="9"/>
  <c r="G566" i="9" s="1"/>
  <c r="F565" i="9"/>
  <c r="E565" i="9"/>
  <c r="G565" i="9" s="1"/>
  <c r="F564" i="9"/>
  <c r="E564" i="9"/>
  <c r="G564" i="9" s="1"/>
  <c r="F563" i="9"/>
  <c r="E563" i="9"/>
  <c r="G563" i="9" s="1"/>
  <c r="F562" i="9"/>
  <c r="E562" i="9"/>
  <c r="G562" i="9" s="1"/>
  <c r="F561" i="9"/>
  <c r="E561" i="9"/>
  <c r="G561" i="9" s="1"/>
  <c r="F560" i="9"/>
  <c r="E560" i="9"/>
  <c r="G560" i="9" s="1"/>
  <c r="F559" i="9"/>
  <c r="E559" i="9"/>
  <c r="G559" i="9" s="1"/>
  <c r="F558" i="9"/>
  <c r="E558" i="9"/>
  <c r="G558" i="9" s="1"/>
  <c r="F557" i="9"/>
  <c r="E557" i="9"/>
  <c r="G557" i="9" s="1"/>
  <c r="F556" i="9"/>
  <c r="E556" i="9"/>
  <c r="G556" i="9" s="1"/>
  <c r="F555" i="9"/>
  <c r="E555" i="9"/>
  <c r="G555" i="9" s="1"/>
  <c r="F554" i="9"/>
  <c r="E554" i="9"/>
  <c r="G554" i="9" s="1"/>
  <c r="F553" i="9"/>
  <c r="E553" i="9"/>
  <c r="G553" i="9" s="1"/>
  <c r="F552" i="9"/>
  <c r="E552" i="9"/>
  <c r="G552" i="9" s="1"/>
  <c r="F551" i="9"/>
  <c r="E551" i="9"/>
  <c r="G551" i="9" s="1"/>
  <c r="F550" i="9"/>
  <c r="E550" i="9"/>
  <c r="G550" i="9" s="1"/>
  <c r="F549" i="9"/>
  <c r="E549" i="9"/>
  <c r="G549" i="9" s="1"/>
  <c r="F548" i="9"/>
  <c r="E548" i="9"/>
  <c r="G548" i="9" s="1"/>
  <c r="F547" i="9"/>
  <c r="E547" i="9"/>
  <c r="G547" i="9" s="1"/>
  <c r="F546" i="9"/>
  <c r="E546" i="9"/>
  <c r="G546" i="9" s="1"/>
  <c r="F545" i="9"/>
  <c r="E545" i="9"/>
  <c r="G545" i="9" s="1"/>
  <c r="F544" i="9"/>
  <c r="E544" i="9"/>
  <c r="G544" i="9" s="1"/>
  <c r="F543" i="9"/>
  <c r="E543" i="9"/>
  <c r="G543" i="9" s="1"/>
  <c r="F542" i="9"/>
  <c r="E542" i="9"/>
  <c r="G542" i="9" s="1"/>
  <c r="F541" i="9"/>
  <c r="E541" i="9"/>
  <c r="G541" i="9" s="1"/>
  <c r="F540" i="9"/>
  <c r="E540" i="9"/>
  <c r="G540" i="9" s="1"/>
  <c r="F539" i="9"/>
  <c r="E539" i="9"/>
  <c r="G539" i="9" s="1"/>
  <c r="F538" i="9"/>
  <c r="E538" i="9"/>
  <c r="G538" i="9" s="1"/>
  <c r="F537" i="9"/>
  <c r="E537" i="9"/>
  <c r="G537" i="9" s="1"/>
  <c r="F536" i="9"/>
  <c r="E536" i="9"/>
  <c r="G536" i="9" s="1"/>
  <c r="F535" i="9"/>
  <c r="E535" i="9"/>
  <c r="G535" i="9" s="1"/>
  <c r="F534" i="9"/>
  <c r="E534" i="9"/>
  <c r="G534" i="9" s="1"/>
  <c r="F533" i="9"/>
  <c r="E533" i="9"/>
  <c r="G533" i="9" s="1"/>
  <c r="F532" i="9"/>
  <c r="E532" i="9"/>
  <c r="G532" i="9" s="1"/>
  <c r="F531" i="9"/>
  <c r="E531" i="9"/>
  <c r="G531" i="9" s="1"/>
  <c r="F530" i="9"/>
  <c r="E530" i="9"/>
  <c r="G530" i="9" s="1"/>
  <c r="F529" i="9"/>
  <c r="E529" i="9"/>
  <c r="G529" i="9" s="1"/>
  <c r="F528" i="9"/>
  <c r="E528" i="9"/>
  <c r="G528" i="9" s="1"/>
  <c r="F527" i="9"/>
  <c r="E527" i="9"/>
  <c r="G527" i="9" s="1"/>
  <c r="F526" i="9"/>
  <c r="E526" i="9"/>
  <c r="G526" i="9" s="1"/>
  <c r="F525" i="9"/>
  <c r="E525" i="9"/>
  <c r="G525" i="9" s="1"/>
  <c r="F524" i="9"/>
  <c r="E524" i="9"/>
  <c r="G524" i="9" s="1"/>
  <c r="F523" i="9"/>
  <c r="E523" i="9"/>
  <c r="G523" i="9" s="1"/>
  <c r="F522" i="9"/>
  <c r="E522" i="9"/>
  <c r="G522" i="9" s="1"/>
  <c r="F521" i="9"/>
  <c r="E521" i="9"/>
  <c r="G521" i="9" s="1"/>
  <c r="F520" i="9"/>
  <c r="E520" i="9"/>
  <c r="G520" i="9" s="1"/>
  <c r="F519" i="9"/>
  <c r="E519" i="9"/>
  <c r="G519" i="9" s="1"/>
  <c r="F518" i="9"/>
  <c r="E518" i="9"/>
  <c r="G518" i="9" s="1"/>
  <c r="F517" i="9"/>
  <c r="E517" i="9"/>
  <c r="G517" i="9" s="1"/>
  <c r="F516" i="9"/>
  <c r="E516" i="9"/>
  <c r="G516" i="9" s="1"/>
  <c r="F515" i="9"/>
  <c r="E515" i="9"/>
  <c r="G515" i="9" s="1"/>
  <c r="F514" i="9"/>
  <c r="E514" i="9"/>
  <c r="G514" i="9" s="1"/>
  <c r="F513" i="9"/>
  <c r="E513" i="9"/>
  <c r="G513" i="9" s="1"/>
  <c r="F512" i="9"/>
  <c r="E512" i="9"/>
  <c r="G512" i="9" s="1"/>
  <c r="F511" i="9"/>
  <c r="E511" i="9"/>
  <c r="G511" i="9" s="1"/>
  <c r="F510" i="9"/>
  <c r="E510" i="9"/>
  <c r="G510" i="9" s="1"/>
  <c r="F509" i="9"/>
  <c r="E509" i="9"/>
  <c r="G509" i="9" s="1"/>
  <c r="F508" i="9"/>
  <c r="E508" i="9"/>
  <c r="G508" i="9" s="1"/>
  <c r="F507" i="9"/>
  <c r="E507" i="9"/>
  <c r="G507" i="9" s="1"/>
  <c r="F506" i="9"/>
  <c r="E506" i="9"/>
  <c r="G506" i="9" s="1"/>
  <c r="F505" i="9"/>
  <c r="E505" i="9"/>
  <c r="G505" i="9" s="1"/>
  <c r="F504" i="9"/>
  <c r="E504" i="9"/>
  <c r="G504" i="9" s="1"/>
  <c r="F503" i="9"/>
  <c r="E503" i="9"/>
  <c r="G503" i="9" s="1"/>
  <c r="F502" i="9"/>
  <c r="E502" i="9"/>
  <c r="G502" i="9" s="1"/>
  <c r="F501" i="9"/>
  <c r="E501" i="9"/>
  <c r="G501" i="9" s="1"/>
  <c r="F500" i="9"/>
  <c r="E500" i="9"/>
  <c r="G500" i="9" s="1"/>
  <c r="F499" i="9"/>
  <c r="E499" i="9"/>
  <c r="G499" i="9" s="1"/>
  <c r="F498" i="9"/>
  <c r="E498" i="9"/>
  <c r="G498" i="9" s="1"/>
  <c r="F497" i="9"/>
  <c r="E497" i="9"/>
  <c r="G497" i="9" s="1"/>
  <c r="F496" i="9"/>
  <c r="E496" i="9"/>
  <c r="G496" i="9" s="1"/>
  <c r="F495" i="9"/>
  <c r="E495" i="9"/>
  <c r="G495" i="9" s="1"/>
  <c r="F494" i="9"/>
  <c r="E494" i="9"/>
  <c r="G494" i="9" s="1"/>
  <c r="F493" i="9"/>
  <c r="E493" i="9"/>
  <c r="G493" i="9" s="1"/>
  <c r="F492" i="9"/>
  <c r="E492" i="9"/>
  <c r="G492" i="9" s="1"/>
  <c r="F491" i="9"/>
  <c r="E491" i="9"/>
  <c r="G491" i="9" s="1"/>
  <c r="F490" i="9"/>
  <c r="E490" i="9"/>
  <c r="G490" i="9" s="1"/>
  <c r="F489" i="9"/>
  <c r="E489" i="9"/>
  <c r="G489" i="9" s="1"/>
  <c r="F488" i="9"/>
  <c r="E488" i="9"/>
  <c r="G488" i="9" s="1"/>
  <c r="F487" i="9"/>
  <c r="E487" i="9"/>
  <c r="G487" i="9" s="1"/>
  <c r="F486" i="9"/>
  <c r="E486" i="9"/>
  <c r="G486" i="9" s="1"/>
  <c r="F485" i="9"/>
  <c r="E485" i="9"/>
  <c r="G485" i="9" s="1"/>
  <c r="F484" i="9"/>
  <c r="E484" i="9"/>
  <c r="G484" i="9" s="1"/>
  <c r="F483" i="9"/>
  <c r="E483" i="9"/>
  <c r="G483" i="9" s="1"/>
  <c r="F482" i="9"/>
  <c r="E482" i="9"/>
  <c r="G482" i="9" s="1"/>
  <c r="F481" i="9"/>
  <c r="E481" i="9"/>
  <c r="G481" i="9" s="1"/>
  <c r="F480" i="9"/>
  <c r="E480" i="9"/>
  <c r="G480" i="9" s="1"/>
  <c r="F479" i="9"/>
  <c r="E479" i="9"/>
  <c r="G479" i="9" s="1"/>
  <c r="F478" i="9"/>
  <c r="E478" i="9"/>
  <c r="G478" i="9" s="1"/>
  <c r="F477" i="9"/>
  <c r="E477" i="9"/>
  <c r="G477" i="9" s="1"/>
  <c r="F476" i="9"/>
  <c r="E476" i="9"/>
  <c r="G476" i="9" s="1"/>
  <c r="F475" i="9"/>
  <c r="E475" i="9"/>
  <c r="G475" i="9" s="1"/>
  <c r="F474" i="9"/>
  <c r="E474" i="9"/>
  <c r="G474" i="9" s="1"/>
  <c r="F473" i="9"/>
  <c r="E473" i="9"/>
  <c r="G473" i="9" s="1"/>
  <c r="F472" i="9"/>
  <c r="E472" i="9"/>
  <c r="G472" i="9" s="1"/>
  <c r="F471" i="9"/>
  <c r="E471" i="9"/>
  <c r="G471" i="9" s="1"/>
  <c r="F470" i="9"/>
  <c r="E470" i="9"/>
  <c r="G470" i="9" s="1"/>
  <c r="F469" i="9"/>
  <c r="E469" i="9"/>
  <c r="G469" i="9" s="1"/>
  <c r="F468" i="9"/>
  <c r="E468" i="9"/>
  <c r="G468" i="9" s="1"/>
  <c r="F467" i="9"/>
  <c r="E467" i="9"/>
  <c r="G467" i="9" s="1"/>
  <c r="F466" i="9"/>
  <c r="E466" i="9"/>
  <c r="G466" i="9" s="1"/>
  <c r="F465" i="9"/>
  <c r="E465" i="9"/>
  <c r="G465" i="9" s="1"/>
  <c r="F464" i="9"/>
  <c r="E464" i="9"/>
  <c r="G464" i="9" s="1"/>
  <c r="F463" i="9"/>
  <c r="E463" i="9"/>
  <c r="G463" i="9" s="1"/>
  <c r="F462" i="9"/>
  <c r="E462" i="9"/>
  <c r="G462" i="9" s="1"/>
  <c r="F461" i="9"/>
  <c r="E461" i="9"/>
  <c r="G461" i="9" s="1"/>
  <c r="F460" i="9"/>
  <c r="E460" i="9"/>
  <c r="G460" i="9" s="1"/>
  <c r="F459" i="9"/>
  <c r="E459" i="9"/>
  <c r="G459" i="9" s="1"/>
  <c r="F458" i="9"/>
  <c r="E458" i="9"/>
  <c r="G458" i="9" s="1"/>
  <c r="F457" i="9"/>
  <c r="E457" i="9"/>
  <c r="G457" i="9" s="1"/>
  <c r="F456" i="9"/>
  <c r="E456" i="9"/>
  <c r="G456" i="9" s="1"/>
  <c r="F455" i="9"/>
  <c r="E455" i="9"/>
  <c r="G455" i="9" s="1"/>
  <c r="F454" i="9"/>
  <c r="E454" i="9"/>
  <c r="G454" i="9" s="1"/>
  <c r="F453" i="9"/>
  <c r="E453" i="9"/>
  <c r="G453" i="9" s="1"/>
  <c r="F452" i="9"/>
  <c r="E452" i="9"/>
  <c r="G452" i="9" s="1"/>
  <c r="F451" i="9"/>
  <c r="E451" i="9"/>
  <c r="G451" i="9" s="1"/>
  <c r="F450" i="9"/>
  <c r="E450" i="9"/>
  <c r="G450" i="9" s="1"/>
  <c r="F449" i="9"/>
  <c r="E449" i="9"/>
  <c r="G449" i="9" s="1"/>
  <c r="F448" i="9"/>
  <c r="E448" i="9"/>
  <c r="G448" i="9" s="1"/>
  <c r="F447" i="9"/>
  <c r="E447" i="9"/>
  <c r="G447" i="9" s="1"/>
  <c r="F446" i="9"/>
  <c r="E446" i="9"/>
  <c r="G446" i="9" s="1"/>
  <c r="F445" i="9"/>
  <c r="E445" i="9"/>
  <c r="G445" i="9" s="1"/>
  <c r="F444" i="9"/>
  <c r="E444" i="9"/>
  <c r="G444" i="9" s="1"/>
  <c r="F443" i="9"/>
  <c r="E443" i="9"/>
  <c r="G443" i="9" s="1"/>
  <c r="F442" i="9"/>
  <c r="E442" i="9"/>
  <c r="G442" i="9" s="1"/>
  <c r="F441" i="9"/>
  <c r="E441" i="9"/>
  <c r="G441" i="9" s="1"/>
  <c r="F440" i="9"/>
  <c r="E440" i="9"/>
  <c r="G440" i="9" s="1"/>
  <c r="F439" i="9"/>
  <c r="E439" i="9"/>
  <c r="G439" i="9" s="1"/>
  <c r="F438" i="9"/>
  <c r="E438" i="9"/>
  <c r="G438" i="9" s="1"/>
  <c r="F437" i="9"/>
  <c r="E437" i="9"/>
  <c r="G437" i="9" s="1"/>
  <c r="F436" i="9"/>
  <c r="E436" i="9"/>
  <c r="G436" i="9" s="1"/>
  <c r="F435" i="9"/>
  <c r="E435" i="9"/>
  <c r="G435" i="9" s="1"/>
  <c r="F434" i="9"/>
  <c r="E434" i="9"/>
  <c r="G434" i="9" s="1"/>
  <c r="F433" i="9"/>
  <c r="E433" i="9"/>
  <c r="G433" i="9" s="1"/>
  <c r="F432" i="9"/>
  <c r="E432" i="9"/>
  <c r="G432" i="9" s="1"/>
  <c r="F431" i="9"/>
  <c r="E431" i="9"/>
  <c r="G431" i="9" s="1"/>
  <c r="F430" i="9"/>
  <c r="E430" i="9"/>
  <c r="G430" i="9" s="1"/>
  <c r="F429" i="9"/>
  <c r="E429" i="9"/>
  <c r="G429" i="9" s="1"/>
  <c r="F428" i="9"/>
  <c r="E428" i="9"/>
  <c r="G428" i="9" s="1"/>
  <c r="F427" i="9"/>
  <c r="E427" i="9"/>
  <c r="G427" i="9" s="1"/>
  <c r="F426" i="9"/>
  <c r="E426" i="9"/>
  <c r="G426" i="9" s="1"/>
  <c r="F425" i="9"/>
  <c r="E425" i="9"/>
  <c r="G425" i="9" s="1"/>
  <c r="F424" i="9"/>
  <c r="E424" i="9"/>
  <c r="G424" i="9" s="1"/>
  <c r="F423" i="9"/>
  <c r="E423" i="9"/>
  <c r="G423" i="9" s="1"/>
  <c r="F422" i="9"/>
  <c r="E422" i="9"/>
  <c r="G422" i="9" s="1"/>
  <c r="F421" i="9"/>
  <c r="E421" i="9"/>
  <c r="G421" i="9" s="1"/>
  <c r="F420" i="9"/>
  <c r="E420" i="9"/>
  <c r="G420" i="9" s="1"/>
  <c r="F419" i="9"/>
  <c r="E419" i="9"/>
  <c r="G419" i="9" s="1"/>
  <c r="F418" i="9"/>
  <c r="E418" i="9"/>
  <c r="G418" i="9" s="1"/>
  <c r="F417" i="9"/>
  <c r="E417" i="9"/>
  <c r="G417" i="9" s="1"/>
  <c r="F416" i="9"/>
  <c r="E416" i="9"/>
  <c r="G416" i="9" s="1"/>
  <c r="F415" i="9"/>
  <c r="E415" i="9"/>
  <c r="G415" i="9" s="1"/>
  <c r="F414" i="9"/>
  <c r="E414" i="9"/>
  <c r="G414" i="9" s="1"/>
  <c r="F413" i="9"/>
  <c r="E413" i="9"/>
  <c r="G413" i="9" s="1"/>
  <c r="F412" i="9"/>
  <c r="E412" i="9"/>
  <c r="G412" i="9" s="1"/>
  <c r="F411" i="9"/>
  <c r="E411" i="9"/>
  <c r="G411" i="9" s="1"/>
  <c r="F410" i="9"/>
  <c r="E410" i="9"/>
  <c r="G410" i="9" s="1"/>
  <c r="F409" i="9"/>
  <c r="E409" i="9"/>
  <c r="G409" i="9" s="1"/>
  <c r="F408" i="9"/>
  <c r="E408" i="9"/>
  <c r="G408" i="9" s="1"/>
  <c r="F407" i="9"/>
  <c r="E407" i="9"/>
  <c r="G407" i="9" s="1"/>
  <c r="F406" i="9"/>
  <c r="E406" i="9"/>
  <c r="G406" i="9" s="1"/>
  <c r="F405" i="9"/>
  <c r="E405" i="9"/>
  <c r="G405" i="9" s="1"/>
  <c r="F404" i="9"/>
  <c r="E404" i="9"/>
  <c r="G404" i="9" s="1"/>
  <c r="F403" i="9"/>
  <c r="E403" i="9"/>
  <c r="G403" i="9" s="1"/>
  <c r="F402" i="9"/>
  <c r="E402" i="9"/>
  <c r="G402" i="9" s="1"/>
  <c r="F401" i="9"/>
  <c r="E401" i="9"/>
  <c r="G401" i="9" s="1"/>
  <c r="F400" i="9"/>
  <c r="E400" i="9"/>
  <c r="G400" i="9" s="1"/>
  <c r="F399" i="9"/>
  <c r="E399" i="9"/>
  <c r="G399" i="9" s="1"/>
  <c r="F398" i="9"/>
  <c r="E398" i="9"/>
  <c r="G398" i="9" s="1"/>
  <c r="F397" i="9"/>
  <c r="E397" i="9"/>
  <c r="G397" i="9" s="1"/>
  <c r="F396" i="9"/>
  <c r="E396" i="9"/>
  <c r="G396" i="9" s="1"/>
  <c r="F395" i="9"/>
  <c r="E395" i="9"/>
  <c r="G395" i="9" s="1"/>
  <c r="F394" i="9"/>
  <c r="E394" i="9"/>
  <c r="G394" i="9" s="1"/>
  <c r="F393" i="9"/>
  <c r="E393" i="9"/>
  <c r="G393" i="9" s="1"/>
  <c r="F392" i="9"/>
  <c r="E392" i="9"/>
  <c r="G392" i="9" s="1"/>
  <c r="F391" i="9"/>
  <c r="E391" i="9"/>
  <c r="G391" i="9" s="1"/>
  <c r="F390" i="9"/>
  <c r="E390" i="9"/>
  <c r="G390" i="9" s="1"/>
  <c r="F389" i="9"/>
  <c r="E389" i="9"/>
  <c r="G389" i="9" s="1"/>
  <c r="F388" i="9"/>
  <c r="E388" i="9"/>
  <c r="G388" i="9" s="1"/>
  <c r="F387" i="9"/>
  <c r="E387" i="9"/>
  <c r="G387" i="9" s="1"/>
  <c r="F386" i="9"/>
  <c r="E386" i="9"/>
  <c r="G386" i="9" s="1"/>
  <c r="F385" i="9"/>
  <c r="E385" i="9"/>
  <c r="G385" i="9" s="1"/>
  <c r="F384" i="9"/>
  <c r="E384" i="9"/>
  <c r="G384" i="9" s="1"/>
  <c r="F383" i="9"/>
  <c r="E383" i="9"/>
  <c r="G383" i="9" s="1"/>
  <c r="F382" i="9"/>
  <c r="E382" i="9"/>
  <c r="G382" i="9" s="1"/>
  <c r="F381" i="9"/>
  <c r="E381" i="9"/>
  <c r="G381" i="9" s="1"/>
  <c r="F380" i="9"/>
  <c r="E380" i="9"/>
  <c r="G380" i="9" s="1"/>
  <c r="F379" i="9"/>
  <c r="E379" i="9"/>
  <c r="G379" i="9" s="1"/>
  <c r="F378" i="9"/>
  <c r="E378" i="9"/>
  <c r="G378" i="9" s="1"/>
  <c r="F377" i="9"/>
  <c r="E377" i="9"/>
  <c r="G377" i="9" s="1"/>
  <c r="F376" i="9"/>
  <c r="E376" i="9"/>
  <c r="G376" i="9" s="1"/>
  <c r="F375" i="9"/>
  <c r="E375" i="9"/>
  <c r="G375" i="9" s="1"/>
  <c r="F374" i="9"/>
  <c r="E374" i="9"/>
  <c r="G374" i="9" s="1"/>
  <c r="F373" i="9"/>
  <c r="E373" i="9"/>
  <c r="G373" i="9" s="1"/>
  <c r="F372" i="9"/>
  <c r="E372" i="9"/>
  <c r="G372" i="9" s="1"/>
  <c r="F371" i="9"/>
  <c r="E371" i="9"/>
  <c r="G371" i="9" s="1"/>
  <c r="F370" i="9"/>
  <c r="E370" i="9"/>
  <c r="G370" i="9" s="1"/>
  <c r="F369" i="9"/>
  <c r="E369" i="9"/>
  <c r="G369" i="9" s="1"/>
  <c r="F368" i="9"/>
  <c r="E368" i="9"/>
  <c r="G368" i="9" s="1"/>
  <c r="F367" i="9"/>
  <c r="E367" i="9"/>
  <c r="G367" i="9" s="1"/>
  <c r="F366" i="9"/>
  <c r="E366" i="9"/>
  <c r="G366" i="9" s="1"/>
  <c r="F365" i="9"/>
  <c r="E365" i="9"/>
  <c r="G365" i="9" s="1"/>
  <c r="F364" i="9"/>
  <c r="E364" i="9"/>
  <c r="G364" i="9" s="1"/>
  <c r="F363" i="9"/>
  <c r="E363" i="9"/>
  <c r="G363" i="9" s="1"/>
  <c r="F362" i="9"/>
  <c r="E362" i="9"/>
  <c r="G362" i="9" s="1"/>
  <c r="F361" i="9"/>
  <c r="E361" i="9"/>
  <c r="G361" i="9" s="1"/>
  <c r="F360" i="9"/>
  <c r="E360" i="9"/>
  <c r="G360" i="9" s="1"/>
  <c r="F359" i="9"/>
  <c r="E359" i="9"/>
  <c r="G359" i="9" s="1"/>
  <c r="F358" i="9"/>
  <c r="E358" i="9"/>
  <c r="G358" i="9" s="1"/>
  <c r="F357" i="9"/>
  <c r="E357" i="9"/>
  <c r="G357" i="9" s="1"/>
  <c r="F356" i="9"/>
  <c r="E356" i="9"/>
  <c r="G356" i="9" s="1"/>
  <c r="F355" i="9"/>
  <c r="E355" i="9"/>
  <c r="G355" i="9" s="1"/>
  <c r="F354" i="9"/>
  <c r="E354" i="9"/>
  <c r="G354" i="9" s="1"/>
  <c r="F353" i="9"/>
  <c r="E353" i="9"/>
  <c r="G353" i="9" s="1"/>
  <c r="F352" i="9"/>
  <c r="E352" i="9"/>
  <c r="G352" i="9" s="1"/>
  <c r="F351" i="9"/>
  <c r="E351" i="9"/>
  <c r="G351" i="9" s="1"/>
  <c r="F350" i="9"/>
  <c r="E350" i="9"/>
  <c r="G350" i="9" s="1"/>
  <c r="F349" i="9"/>
  <c r="E349" i="9"/>
  <c r="G349" i="9" s="1"/>
  <c r="F348" i="9"/>
  <c r="E348" i="9"/>
  <c r="G348" i="9" s="1"/>
  <c r="F347" i="9"/>
  <c r="E347" i="9"/>
  <c r="G347" i="9" s="1"/>
  <c r="F346" i="9"/>
  <c r="E346" i="9"/>
  <c r="G346" i="9" s="1"/>
  <c r="F345" i="9"/>
  <c r="E345" i="9"/>
  <c r="G345" i="9" s="1"/>
  <c r="F344" i="9"/>
  <c r="E344" i="9"/>
  <c r="G344" i="9" s="1"/>
  <c r="F343" i="9"/>
  <c r="E343" i="9"/>
  <c r="G343" i="9" s="1"/>
  <c r="F342" i="9"/>
  <c r="E342" i="9"/>
  <c r="G342" i="9" s="1"/>
  <c r="F341" i="9"/>
  <c r="E341" i="9"/>
  <c r="G341" i="9" s="1"/>
  <c r="F340" i="9"/>
  <c r="E340" i="9"/>
  <c r="G340" i="9" s="1"/>
  <c r="F339" i="9"/>
  <c r="E339" i="9"/>
  <c r="G339" i="9" s="1"/>
  <c r="F338" i="9"/>
  <c r="E338" i="9"/>
  <c r="G338" i="9" s="1"/>
  <c r="F337" i="9"/>
  <c r="E337" i="9"/>
  <c r="G337" i="9" s="1"/>
  <c r="F336" i="9"/>
  <c r="E336" i="9"/>
  <c r="G336" i="9" s="1"/>
  <c r="F335" i="9"/>
  <c r="E335" i="9"/>
  <c r="G335" i="9" s="1"/>
  <c r="F334" i="9"/>
  <c r="E334" i="9"/>
  <c r="G334" i="9" s="1"/>
  <c r="F333" i="9"/>
  <c r="E333" i="9"/>
  <c r="G333" i="9" s="1"/>
  <c r="F332" i="9"/>
  <c r="E332" i="9"/>
  <c r="G332" i="9" s="1"/>
  <c r="F331" i="9"/>
  <c r="E331" i="9"/>
  <c r="G331" i="9" s="1"/>
  <c r="F330" i="9"/>
  <c r="E330" i="9"/>
  <c r="G330" i="9" s="1"/>
  <c r="F329" i="9"/>
  <c r="E329" i="9"/>
  <c r="G329" i="9" s="1"/>
  <c r="F328" i="9"/>
  <c r="E328" i="9"/>
  <c r="G328" i="9" s="1"/>
  <c r="F327" i="9"/>
  <c r="E327" i="9"/>
  <c r="G327" i="9" s="1"/>
  <c r="F326" i="9"/>
  <c r="E326" i="9"/>
  <c r="G326" i="9" s="1"/>
  <c r="F325" i="9"/>
  <c r="E325" i="9"/>
  <c r="G325" i="9" s="1"/>
  <c r="F324" i="9"/>
  <c r="E324" i="9"/>
  <c r="G324" i="9" s="1"/>
  <c r="F323" i="9"/>
  <c r="E323" i="9"/>
  <c r="G323" i="9" s="1"/>
  <c r="F322" i="9"/>
  <c r="E322" i="9"/>
  <c r="G322" i="9" s="1"/>
  <c r="F321" i="9"/>
  <c r="E321" i="9"/>
  <c r="G321" i="9" s="1"/>
  <c r="F320" i="9"/>
  <c r="E320" i="9"/>
  <c r="G320" i="9" s="1"/>
  <c r="F319" i="9"/>
  <c r="E319" i="9"/>
  <c r="G319" i="9" s="1"/>
  <c r="F318" i="9"/>
  <c r="E318" i="9"/>
  <c r="G318" i="9" s="1"/>
  <c r="F317" i="9"/>
  <c r="E317" i="9"/>
  <c r="G317" i="9" s="1"/>
  <c r="F316" i="9"/>
  <c r="E316" i="9"/>
  <c r="G316" i="9" s="1"/>
  <c r="F315" i="9"/>
  <c r="E315" i="9"/>
  <c r="G315" i="9" s="1"/>
  <c r="F314" i="9"/>
  <c r="E314" i="9"/>
  <c r="G314" i="9" s="1"/>
  <c r="F313" i="9"/>
  <c r="E313" i="9"/>
  <c r="G313" i="9" s="1"/>
  <c r="F312" i="9"/>
  <c r="E312" i="9"/>
  <c r="G312" i="9" s="1"/>
  <c r="F311" i="9"/>
  <c r="E311" i="9"/>
  <c r="G311" i="9" s="1"/>
  <c r="F310" i="9"/>
  <c r="E310" i="9"/>
  <c r="G310" i="9" s="1"/>
  <c r="F309" i="9"/>
  <c r="E309" i="9"/>
  <c r="G309" i="9" s="1"/>
  <c r="F308" i="9"/>
  <c r="E308" i="9"/>
  <c r="G308" i="9" s="1"/>
  <c r="F307" i="9"/>
  <c r="E307" i="9"/>
  <c r="G307" i="9" s="1"/>
  <c r="F306" i="9"/>
  <c r="E306" i="9"/>
  <c r="G306" i="9" s="1"/>
  <c r="F305" i="9"/>
  <c r="E305" i="9"/>
  <c r="G305" i="9" s="1"/>
  <c r="F304" i="9"/>
  <c r="E304" i="9"/>
  <c r="G304" i="9" s="1"/>
  <c r="F303" i="9"/>
  <c r="E303" i="9"/>
  <c r="G303" i="9" s="1"/>
  <c r="F302" i="9"/>
  <c r="E302" i="9"/>
  <c r="G302" i="9" s="1"/>
  <c r="F301" i="9"/>
  <c r="E301" i="9"/>
  <c r="G301" i="9" s="1"/>
  <c r="F300" i="9"/>
  <c r="E300" i="9"/>
  <c r="G300" i="9" s="1"/>
  <c r="F299" i="9"/>
  <c r="E299" i="9"/>
  <c r="G299" i="9" s="1"/>
  <c r="F298" i="9"/>
  <c r="E298" i="9"/>
  <c r="G298" i="9" s="1"/>
  <c r="F297" i="9"/>
  <c r="E297" i="9"/>
  <c r="G297" i="9" s="1"/>
  <c r="F296" i="9"/>
  <c r="E296" i="9"/>
  <c r="G296" i="9" s="1"/>
  <c r="F295" i="9"/>
  <c r="E295" i="9"/>
  <c r="G295" i="9" s="1"/>
  <c r="F294" i="9"/>
  <c r="E294" i="9"/>
  <c r="G294" i="9" s="1"/>
  <c r="F293" i="9"/>
  <c r="E293" i="9"/>
  <c r="G293" i="9" s="1"/>
  <c r="F292" i="9"/>
  <c r="E292" i="9"/>
  <c r="G292" i="9" s="1"/>
  <c r="F291" i="9"/>
  <c r="E291" i="9"/>
  <c r="G291" i="9" s="1"/>
  <c r="F290" i="9"/>
  <c r="E290" i="9"/>
  <c r="G290" i="9" s="1"/>
  <c r="F289" i="9"/>
  <c r="E289" i="9"/>
  <c r="G289" i="9" s="1"/>
  <c r="F288" i="9"/>
  <c r="E288" i="9"/>
  <c r="G288" i="9" s="1"/>
  <c r="F287" i="9"/>
  <c r="E287" i="9"/>
  <c r="G287" i="9" s="1"/>
  <c r="F286" i="9"/>
  <c r="E286" i="9"/>
  <c r="G286" i="9" s="1"/>
  <c r="F285" i="9"/>
  <c r="E285" i="9"/>
  <c r="G285" i="9" s="1"/>
  <c r="F284" i="9"/>
  <c r="E284" i="9"/>
  <c r="G284" i="9" s="1"/>
  <c r="F283" i="9"/>
  <c r="E283" i="9"/>
  <c r="G283" i="9" s="1"/>
  <c r="F282" i="9"/>
  <c r="E282" i="9"/>
  <c r="G282" i="9" s="1"/>
  <c r="F281" i="9"/>
  <c r="E281" i="9"/>
  <c r="G281" i="9" s="1"/>
  <c r="F280" i="9"/>
  <c r="E280" i="9"/>
  <c r="G280" i="9" s="1"/>
  <c r="F279" i="9"/>
  <c r="E279" i="9"/>
  <c r="G279" i="9" s="1"/>
  <c r="F278" i="9"/>
  <c r="E278" i="9"/>
  <c r="G278" i="9" s="1"/>
  <c r="F277" i="9"/>
  <c r="E277" i="9"/>
  <c r="G277" i="9" s="1"/>
  <c r="F276" i="9"/>
  <c r="E276" i="9"/>
  <c r="G276" i="9" s="1"/>
  <c r="F275" i="9"/>
  <c r="E275" i="9"/>
  <c r="G275" i="9" s="1"/>
  <c r="F274" i="9"/>
  <c r="E274" i="9"/>
  <c r="G274" i="9" s="1"/>
  <c r="F273" i="9"/>
  <c r="E273" i="9"/>
  <c r="G273" i="9" s="1"/>
  <c r="F272" i="9"/>
  <c r="E272" i="9"/>
  <c r="G272" i="9" s="1"/>
  <c r="F271" i="9"/>
  <c r="E271" i="9"/>
  <c r="G271" i="9" s="1"/>
  <c r="F270" i="9"/>
  <c r="E270" i="9"/>
  <c r="G270" i="9" s="1"/>
  <c r="F269" i="9"/>
  <c r="E269" i="9"/>
  <c r="G269" i="9" s="1"/>
  <c r="F268" i="9"/>
  <c r="E268" i="9"/>
  <c r="G268" i="9" s="1"/>
  <c r="F267" i="9"/>
  <c r="E267" i="9"/>
  <c r="G267" i="9" s="1"/>
  <c r="F266" i="9"/>
  <c r="E266" i="9"/>
  <c r="G266" i="9" s="1"/>
  <c r="F265" i="9"/>
  <c r="E265" i="9"/>
  <c r="G265" i="9" s="1"/>
  <c r="F264" i="9"/>
  <c r="E264" i="9"/>
  <c r="G264" i="9" s="1"/>
  <c r="F263" i="9"/>
  <c r="E263" i="9"/>
  <c r="G263" i="9" s="1"/>
  <c r="F262" i="9"/>
  <c r="E262" i="9"/>
  <c r="G262" i="9" s="1"/>
  <c r="F261" i="9"/>
  <c r="E261" i="9"/>
  <c r="G261" i="9" s="1"/>
  <c r="F260" i="9"/>
  <c r="E260" i="9"/>
  <c r="G260" i="9" s="1"/>
  <c r="F259" i="9"/>
  <c r="E259" i="9"/>
  <c r="G259" i="9" s="1"/>
  <c r="F258" i="9"/>
  <c r="E258" i="9"/>
  <c r="G258" i="9" s="1"/>
  <c r="F257" i="9"/>
  <c r="E257" i="9"/>
  <c r="G257" i="9" s="1"/>
  <c r="F256" i="9"/>
  <c r="E256" i="9"/>
  <c r="G256" i="9" s="1"/>
  <c r="F255" i="9"/>
  <c r="E255" i="9"/>
  <c r="G255" i="9" s="1"/>
  <c r="F254" i="9"/>
  <c r="E254" i="9"/>
  <c r="G254" i="9" s="1"/>
  <c r="F253" i="9"/>
  <c r="E253" i="9"/>
  <c r="G253" i="9" s="1"/>
  <c r="F252" i="9"/>
  <c r="E252" i="9"/>
  <c r="G252" i="9" s="1"/>
  <c r="F251" i="9"/>
  <c r="E251" i="9"/>
  <c r="G251" i="9" s="1"/>
  <c r="F250" i="9"/>
  <c r="E250" i="9"/>
  <c r="G250" i="9" s="1"/>
  <c r="F249" i="9"/>
  <c r="E249" i="9"/>
  <c r="G249" i="9" s="1"/>
  <c r="F248" i="9"/>
  <c r="E248" i="9"/>
  <c r="G248" i="9" s="1"/>
  <c r="F247" i="9"/>
  <c r="E247" i="9"/>
  <c r="G247" i="9" s="1"/>
  <c r="F246" i="9"/>
  <c r="E246" i="9"/>
  <c r="G246" i="9" s="1"/>
  <c r="F245" i="9"/>
  <c r="E245" i="9"/>
  <c r="G245" i="9" s="1"/>
  <c r="F244" i="9"/>
  <c r="E244" i="9"/>
  <c r="G244" i="9" s="1"/>
  <c r="F243" i="9"/>
  <c r="E243" i="9"/>
  <c r="G243" i="9" s="1"/>
  <c r="F242" i="9"/>
  <c r="E242" i="9"/>
  <c r="G242" i="9" s="1"/>
  <c r="F241" i="9"/>
  <c r="E241" i="9"/>
  <c r="G241" i="9" s="1"/>
  <c r="F240" i="9"/>
  <c r="E240" i="9"/>
  <c r="G240" i="9" s="1"/>
  <c r="F239" i="9"/>
  <c r="E239" i="9"/>
  <c r="G239" i="9" s="1"/>
  <c r="F238" i="9"/>
  <c r="E238" i="9"/>
  <c r="G238" i="9" s="1"/>
  <c r="F237" i="9"/>
  <c r="E237" i="9"/>
  <c r="G237" i="9" s="1"/>
  <c r="F236" i="9"/>
  <c r="E236" i="9"/>
  <c r="G236" i="9" s="1"/>
  <c r="F235" i="9"/>
  <c r="E235" i="9"/>
  <c r="G235" i="9" s="1"/>
  <c r="F234" i="9"/>
  <c r="E234" i="9"/>
  <c r="G234" i="9" s="1"/>
  <c r="F233" i="9"/>
  <c r="E233" i="9"/>
  <c r="G233" i="9" s="1"/>
  <c r="F232" i="9"/>
  <c r="E232" i="9"/>
  <c r="G232" i="9" s="1"/>
  <c r="F231" i="9"/>
  <c r="E231" i="9"/>
  <c r="G231" i="9" s="1"/>
  <c r="F230" i="9"/>
  <c r="E230" i="9"/>
  <c r="G230" i="9" s="1"/>
  <c r="F229" i="9"/>
  <c r="E229" i="9"/>
  <c r="G229" i="9" s="1"/>
  <c r="F228" i="9"/>
  <c r="E228" i="9"/>
  <c r="G228" i="9" s="1"/>
  <c r="F227" i="9"/>
  <c r="E227" i="9"/>
  <c r="G227" i="9" s="1"/>
  <c r="F226" i="9"/>
  <c r="E226" i="9"/>
  <c r="G226" i="9" s="1"/>
  <c r="F225" i="9"/>
  <c r="E225" i="9"/>
  <c r="G225" i="9" s="1"/>
  <c r="F224" i="9"/>
  <c r="E224" i="9"/>
  <c r="G224" i="9" s="1"/>
  <c r="F223" i="9"/>
  <c r="E223" i="9"/>
  <c r="G223" i="9" s="1"/>
  <c r="F222" i="9"/>
  <c r="E222" i="9"/>
  <c r="G222" i="9" s="1"/>
  <c r="F221" i="9"/>
  <c r="E221" i="9"/>
  <c r="G221" i="9" s="1"/>
  <c r="F220" i="9"/>
  <c r="E220" i="9"/>
  <c r="G220" i="9" s="1"/>
  <c r="F219" i="9"/>
  <c r="E219" i="9"/>
  <c r="G219" i="9" s="1"/>
  <c r="F218" i="9"/>
  <c r="E218" i="9"/>
  <c r="G218" i="9" s="1"/>
  <c r="F217" i="9"/>
  <c r="E217" i="9"/>
  <c r="G217" i="9" s="1"/>
  <c r="F216" i="9"/>
  <c r="E216" i="9"/>
  <c r="G216" i="9" s="1"/>
  <c r="F215" i="9"/>
  <c r="E215" i="9"/>
  <c r="G215" i="9" s="1"/>
  <c r="F214" i="9"/>
  <c r="E214" i="9"/>
  <c r="G214" i="9" s="1"/>
  <c r="F213" i="9"/>
  <c r="E213" i="9"/>
  <c r="G213" i="9" s="1"/>
  <c r="F212" i="9"/>
  <c r="E212" i="9"/>
  <c r="G212" i="9" s="1"/>
  <c r="F211" i="9"/>
  <c r="E211" i="9"/>
  <c r="G211" i="9" s="1"/>
  <c r="F210" i="9"/>
  <c r="E210" i="9"/>
  <c r="G210" i="9" s="1"/>
  <c r="F209" i="9"/>
  <c r="E209" i="9"/>
  <c r="G209" i="9" s="1"/>
  <c r="F208" i="9"/>
  <c r="E208" i="9"/>
  <c r="G208" i="9" s="1"/>
  <c r="F207" i="9"/>
  <c r="E207" i="9"/>
  <c r="G207" i="9" s="1"/>
  <c r="F206" i="9"/>
  <c r="E206" i="9"/>
  <c r="G206" i="9" s="1"/>
  <c r="F205" i="9"/>
  <c r="E205" i="9"/>
  <c r="G205" i="9" s="1"/>
  <c r="F204" i="9"/>
  <c r="E204" i="9"/>
  <c r="G204" i="9" s="1"/>
  <c r="F203" i="9"/>
  <c r="E203" i="9"/>
  <c r="G203" i="9" s="1"/>
  <c r="F202" i="9"/>
  <c r="E202" i="9"/>
  <c r="G202" i="9" s="1"/>
  <c r="F201" i="9"/>
  <c r="E201" i="9"/>
  <c r="G201" i="9" s="1"/>
  <c r="F200" i="9"/>
  <c r="E200" i="9"/>
  <c r="G200" i="9" s="1"/>
  <c r="F199" i="9"/>
  <c r="E199" i="9"/>
  <c r="G199" i="9" s="1"/>
  <c r="F198" i="9"/>
  <c r="E198" i="9"/>
  <c r="G198" i="9" s="1"/>
  <c r="F197" i="9"/>
  <c r="E197" i="9"/>
  <c r="G197" i="9" s="1"/>
  <c r="F196" i="9"/>
  <c r="E196" i="9"/>
  <c r="G196" i="9" s="1"/>
  <c r="F195" i="9"/>
  <c r="E195" i="9"/>
  <c r="G195" i="9" s="1"/>
  <c r="F194" i="9"/>
  <c r="E194" i="9"/>
  <c r="G194" i="9" s="1"/>
  <c r="F193" i="9"/>
  <c r="E193" i="9"/>
  <c r="G193" i="9" s="1"/>
  <c r="F192" i="9"/>
  <c r="E192" i="9"/>
  <c r="G192" i="9" s="1"/>
  <c r="F191" i="9"/>
  <c r="E191" i="9"/>
  <c r="G191" i="9" s="1"/>
  <c r="F190" i="9"/>
  <c r="E190" i="9"/>
  <c r="G190" i="9" s="1"/>
  <c r="F189" i="9"/>
  <c r="E189" i="9"/>
  <c r="G189" i="9" s="1"/>
  <c r="F188" i="9"/>
  <c r="E188" i="9"/>
  <c r="G188" i="9" s="1"/>
  <c r="F187" i="9"/>
  <c r="E187" i="9"/>
  <c r="G187" i="9" s="1"/>
  <c r="F186" i="9"/>
  <c r="E186" i="9"/>
  <c r="G186" i="9" s="1"/>
  <c r="F185" i="9"/>
  <c r="E185" i="9"/>
  <c r="G185" i="9" s="1"/>
  <c r="F184" i="9"/>
  <c r="E184" i="9"/>
  <c r="G184" i="9" s="1"/>
  <c r="F183" i="9"/>
  <c r="E183" i="9"/>
  <c r="G183" i="9" s="1"/>
  <c r="F182" i="9"/>
  <c r="E182" i="9"/>
  <c r="G182" i="9" s="1"/>
  <c r="F181" i="9"/>
  <c r="E181" i="9"/>
  <c r="G181" i="9" s="1"/>
  <c r="F180" i="9"/>
  <c r="E180" i="9"/>
  <c r="G180" i="9" s="1"/>
  <c r="F179" i="9"/>
  <c r="E179" i="9"/>
  <c r="G179" i="9" s="1"/>
  <c r="F178" i="9"/>
  <c r="E178" i="9"/>
  <c r="G178" i="9" s="1"/>
  <c r="F177" i="9"/>
  <c r="E177" i="9"/>
  <c r="G177" i="9" s="1"/>
  <c r="F176" i="9"/>
  <c r="E176" i="9"/>
  <c r="G176" i="9" s="1"/>
  <c r="F175" i="9"/>
  <c r="E175" i="9"/>
  <c r="G175" i="9" s="1"/>
  <c r="F174" i="9"/>
  <c r="E174" i="9"/>
  <c r="G174" i="9" s="1"/>
  <c r="F173" i="9"/>
  <c r="E173" i="9"/>
  <c r="G173" i="9" s="1"/>
  <c r="F172" i="9"/>
  <c r="E172" i="9"/>
  <c r="G172" i="9" s="1"/>
  <c r="F171" i="9"/>
  <c r="E171" i="9"/>
  <c r="G171" i="9" s="1"/>
  <c r="F170" i="9"/>
  <c r="E170" i="9"/>
  <c r="G170" i="9" s="1"/>
  <c r="F169" i="9"/>
  <c r="E169" i="9"/>
  <c r="G169" i="9" s="1"/>
  <c r="F168" i="9"/>
  <c r="E168" i="9"/>
  <c r="G168" i="9" s="1"/>
  <c r="F167" i="9"/>
  <c r="E167" i="9"/>
  <c r="G167" i="9" s="1"/>
  <c r="F166" i="9"/>
  <c r="E166" i="9"/>
  <c r="G166" i="9" s="1"/>
  <c r="F165" i="9"/>
  <c r="E165" i="9"/>
  <c r="G165" i="9" s="1"/>
  <c r="F164" i="9"/>
  <c r="E164" i="9"/>
  <c r="G164" i="9" s="1"/>
  <c r="F163" i="9"/>
  <c r="E163" i="9"/>
  <c r="G163" i="9" s="1"/>
  <c r="F162" i="9"/>
  <c r="E162" i="9"/>
  <c r="G162" i="9" s="1"/>
  <c r="F161" i="9"/>
  <c r="E161" i="9"/>
  <c r="G161" i="9" s="1"/>
  <c r="F160" i="9"/>
  <c r="E160" i="9"/>
  <c r="G160" i="9" s="1"/>
  <c r="F159" i="9"/>
  <c r="E159" i="9"/>
  <c r="G159" i="9" s="1"/>
  <c r="F158" i="9"/>
  <c r="E158" i="9"/>
  <c r="G158" i="9" s="1"/>
  <c r="F157" i="9"/>
  <c r="E157" i="9"/>
  <c r="G157" i="9" s="1"/>
  <c r="F156" i="9"/>
  <c r="E156" i="9"/>
  <c r="G156" i="9" s="1"/>
  <c r="F155" i="9"/>
  <c r="E155" i="9"/>
  <c r="G155" i="9" s="1"/>
  <c r="F154" i="9"/>
  <c r="E154" i="9"/>
  <c r="G154" i="9" s="1"/>
  <c r="F153" i="9"/>
  <c r="E153" i="9"/>
  <c r="G153" i="9" s="1"/>
  <c r="F152" i="9"/>
  <c r="E152" i="9"/>
  <c r="G152" i="9" s="1"/>
  <c r="F151" i="9"/>
  <c r="E151" i="9"/>
  <c r="G151" i="9" s="1"/>
  <c r="F150" i="9"/>
  <c r="E150" i="9"/>
  <c r="G150" i="9" s="1"/>
  <c r="F149" i="9"/>
  <c r="E149" i="9"/>
  <c r="G149" i="9" s="1"/>
  <c r="F148" i="9"/>
  <c r="E148" i="9"/>
  <c r="G148" i="9" s="1"/>
  <c r="F147" i="9"/>
  <c r="E147" i="9"/>
  <c r="G147" i="9" s="1"/>
  <c r="F146" i="9"/>
  <c r="E146" i="9"/>
  <c r="G146" i="9" s="1"/>
  <c r="F145" i="9"/>
  <c r="E145" i="9"/>
  <c r="G145" i="9" s="1"/>
  <c r="F144" i="9"/>
  <c r="E144" i="9"/>
  <c r="G144" i="9" s="1"/>
  <c r="F143" i="9"/>
  <c r="E143" i="9"/>
  <c r="G143" i="9" s="1"/>
  <c r="F142" i="9"/>
  <c r="E142" i="9"/>
  <c r="G142" i="9" s="1"/>
  <c r="F141" i="9"/>
  <c r="E141" i="9"/>
  <c r="G141" i="9" s="1"/>
  <c r="F140" i="9"/>
  <c r="E140" i="9"/>
  <c r="G140" i="9" s="1"/>
  <c r="F139" i="9"/>
  <c r="E139" i="9"/>
  <c r="G139" i="9" s="1"/>
  <c r="F138" i="9"/>
  <c r="E138" i="9"/>
  <c r="G138" i="9" s="1"/>
  <c r="F137" i="9"/>
  <c r="E137" i="9"/>
  <c r="G137" i="9" s="1"/>
  <c r="F136" i="9"/>
  <c r="E136" i="9"/>
  <c r="G136" i="9" s="1"/>
  <c r="F135" i="9"/>
  <c r="E135" i="9"/>
  <c r="G135" i="9" s="1"/>
  <c r="F134" i="9"/>
  <c r="E134" i="9"/>
  <c r="G134" i="9" s="1"/>
  <c r="F133" i="9"/>
  <c r="E133" i="9"/>
  <c r="G133" i="9" s="1"/>
  <c r="F132" i="9"/>
  <c r="E132" i="9"/>
  <c r="G132" i="9" s="1"/>
  <c r="F131" i="9"/>
  <c r="E131" i="9"/>
  <c r="G131" i="9" s="1"/>
  <c r="F130" i="9"/>
  <c r="E130" i="9"/>
  <c r="G130" i="9" s="1"/>
  <c r="F129" i="9"/>
  <c r="E129" i="9"/>
  <c r="G129" i="9" s="1"/>
  <c r="F128" i="9"/>
  <c r="E128" i="9"/>
  <c r="G128" i="9" s="1"/>
  <c r="F127" i="9"/>
  <c r="E127" i="9"/>
  <c r="G127" i="9" s="1"/>
  <c r="F126" i="9"/>
  <c r="E126" i="9"/>
  <c r="G126" i="9" s="1"/>
  <c r="F125" i="9"/>
  <c r="E125" i="9"/>
  <c r="G125" i="9" s="1"/>
  <c r="F124" i="9"/>
  <c r="E124" i="9"/>
  <c r="G124" i="9" s="1"/>
  <c r="F123" i="9"/>
  <c r="E123" i="9"/>
  <c r="G123" i="9" s="1"/>
  <c r="F122" i="9"/>
  <c r="E122" i="9"/>
  <c r="G122" i="9" s="1"/>
  <c r="F121" i="9"/>
  <c r="E121" i="9"/>
  <c r="G121" i="9" s="1"/>
  <c r="F120" i="9"/>
  <c r="E120" i="9"/>
  <c r="G120" i="9" s="1"/>
  <c r="F119" i="9"/>
  <c r="E119" i="9"/>
  <c r="G119" i="9" s="1"/>
  <c r="F118" i="9"/>
  <c r="E118" i="9"/>
  <c r="G118" i="9" s="1"/>
  <c r="F117" i="9"/>
  <c r="E117" i="9"/>
  <c r="G117" i="9" s="1"/>
  <c r="F116" i="9"/>
  <c r="E116" i="9"/>
  <c r="G116" i="9" s="1"/>
  <c r="F115" i="9"/>
  <c r="E115" i="9"/>
  <c r="G115" i="9" s="1"/>
  <c r="F114" i="9"/>
  <c r="E114" i="9"/>
  <c r="G114" i="9" s="1"/>
  <c r="F113" i="9"/>
  <c r="E113" i="9"/>
  <c r="G113" i="9" s="1"/>
  <c r="F112" i="9"/>
  <c r="E112" i="9"/>
  <c r="G112" i="9" s="1"/>
  <c r="F111" i="9"/>
  <c r="E111" i="9"/>
  <c r="G111" i="9" s="1"/>
  <c r="F110" i="9"/>
  <c r="E110" i="9"/>
  <c r="G110" i="9" s="1"/>
  <c r="F109" i="9"/>
  <c r="E109" i="9"/>
  <c r="G109" i="9" s="1"/>
  <c r="F108" i="9"/>
  <c r="E108" i="9"/>
  <c r="G108" i="9" s="1"/>
  <c r="F107" i="9"/>
  <c r="E107" i="9"/>
  <c r="G107" i="9" s="1"/>
  <c r="F106" i="9"/>
  <c r="E106" i="9"/>
  <c r="G106" i="9" s="1"/>
  <c r="F105" i="9"/>
  <c r="E105" i="9"/>
  <c r="G105" i="9" s="1"/>
  <c r="F104" i="9"/>
  <c r="E104" i="9"/>
  <c r="G104" i="9" s="1"/>
  <c r="F103" i="9"/>
  <c r="E103" i="9"/>
  <c r="G103" i="9" s="1"/>
  <c r="F102" i="9"/>
  <c r="E102" i="9"/>
  <c r="G102" i="9" s="1"/>
  <c r="F101" i="9"/>
  <c r="E101" i="9"/>
  <c r="G101" i="9" s="1"/>
  <c r="F100" i="9"/>
  <c r="E100" i="9"/>
  <c r="G100" i="9" s="1"/>
  <c r="F99" i="9"/>
  <c r="E99" i="9"/>
  <c r="G99" i="9" s="1"/>
  <c r="F98" i="9"/>
  <c r="E98" i="9"/>
  <c r="G98" i="9" s="1"/>
  <c r="F97" i="9"/>
  <c r="E97" i="9"/>
  <c r="G97" i="9" s="1"/>
  <c r="F96" i="9"/>
  <c r="E96" i="9"/>
  <c r="G96" i="9" s="1"/>
  <c r="F95" i="9"/>
  <c r="E95" i="9"/>
  <c r="G95" i="9" s="1"/>
  <c r="F94" i="9"/>
  <c r="E94" i="9"/>
  <c r="G94" i="9" s="1"/>
  <c r="F93" i="9"/>
  <c r="E93" i="9"/>
  <c r="G93" i="9" s="1"/>
  <c r="F92" i="9"/>
  <c r="E92" i="9"/>
  <c r="G92" i="9" s="1"/>
  <c r="F91" i="9"/>
  <c r="E91" i="9"/>
  <c r="G91" i="9" s="1"/>
  <c r="F90" i="9"/>
  <c r="E90" i="9"/>
  <c r="G90" i="9" s="1"/>
  <c r="F89" i="9"/>
  <c r="E89" i="9"/>
  <c r="G89" i="9" s="1"/>
  <c r="F88" i="9"/>
  <c r="E88" i="9"/>
  <c r="G88" i="9" s="1"/>
  <c r="F87" i="9"/>
  <c r="E87" i="9"/>
  <c r="G87" i="9" s="1"/>
  <c r="F86" i="9"/>
  <c r="E86" i="9"/>
  <c r="G86" i="9" s="1"/>
  <c r="F85" i="9"/>
  <c r="E85" i="9"/>
  <c r="G85" i="9" s="1"/>
  <c r="F84" i="9"/>
  <c r="E84" i="9"/>
  <c r="G84" i="9" s="1"/>
  <c r="F83" i="9"/>
  <c r="E83" i="9"/>
  <c r="G83" i="9" s="1"/>
  <c r="F82" i="9"/>
  <c r="E82" i="9"/>
  <c r="G82" i="9" s="1"/>
  <c r="F81" i="9"/>
  <c r="E81" i="9"/>
  <c r="G81" i="9" s="1"/>
  <c r="F80" i="9"/>
  <c r="E80" i="9"/>
  <c r="G80" i="9" s="1"/>
  <c r="F79" i="9"/>
  <c r="E79" i="9"/>
  <c r="G79" i="9" s="1"/>
  <c r="F78" i="9"/>
  <c r="E78" i="9"/>
  <c r="G78" i="9" s="1"/>
  <c r="F77" i="9"/>
  <c r="E77" i="9"/>
  <c r="G77" i="9" s="1"/>
  <c r="F76" i="9"/>
  <c r="E76" i="9"/>
  <c r="G76" i="9" s="1"/>
  <c r="F75" i="9"/>
  <c r="E75" i="9"/>
  <c r="G75" i="9" s="1"/>
  <c r="F74" i="9"/>
  <c r="E74" i="9"/>
  <c r="G74" i="9" s="1"/>
  <c r="F73" i="9"/>
  <c r="E73" i="9"/>
  <c r="G73" i="9" s="1"/>
  <c r="F72" i="9"/>
  <c r="E72" i="9"/>
  <c r="G72" i="9" s="1"/>
  <c r="F71" i="9"/>
  <c r="E71" i="9"/>
  <c r="G71" i="9" s="1"/>
  <c r="F70" i="9"/>
  <c r="E70" i="9"/>
  <c r="G70" i="9" s="1"/>
  <c r="F69" i="9"/>
  <c r="E69" i="9"/>
  <c r="G69" i="9" s="1"/>
  <c r="F68" i="9"/>
  <c r="E68" i="9"/>
  <c r="G68" i="9" s="1"/>
  <c r="F67" i="9"/>
  <c r="E67" i="9"/>
  <c r="G67" i="9" s="1"/>
  <c r="F66" i="9"/>
  <c r="E66" i="9"/>
  <c r="G66" i="9" s="1"/>
  <c r="F65" i="9"/>
  <c r="E65" i="9"/>
  <c r="G65" i="9" s="1"/>
  <c r="F64" i="9"/>
  <c r="E64" i="9"/>
  <c r="G64" i="9" s="1"/>
  <c r="F63" i="9"/>
  <c r="E63" i="9"/>
  <c r="G63" i="9" s="1"/>
  <c r="F62" i="9"/>
  <c r="E62" i="9"/>
  <c r="G62" i="9" s="1"/>
  <c r="F61" i="9"/>
  <c r="E61" i="9"/>
  <c r="G61" i="9" s="1"/>
  <c r="F60" i="9"/>
  <c r="E60" i="9"/>
  <c r="G60" i="9" s="1"/>
  <c r="F59" i="9"/>
  <c r="E59" i="9"/>
  <c r="G59" i="9" s="1"/>
  <c r="F58" i="9"/>
  <c r="E58" i="9"/>
  <c r="G58" i="9" s="1"/>
  <c r="F57" i="9"/>
  <c r="E57" i="9"/>
  <c r="G57" i="9" s="1"/>
  <c r="F56" i="9"/>
  <c r="E56" i="9"/>
  <c r="G56" i="9" s="1"/>
  <c r="F55" i="9"/>
  <c r="E55" i="9"/>
  <c r="G55" i="9" s="1"/>
  <c r="F54" i="9"/>
  <c r="E54" i="9"/>
  <c r="G54" i="9" s="1"/>
  <c r="F53" i="9"/>
  <c r="E53" i="9"/>
  <c r="G53" i="9" s="1"/>
  <c r="F52" i="9"/>
  <c r="E52" i="9"/>
  <c r="G52" i="9" s="1"/>
  <c r="F51" i="9"/>
  <c r="E51" i="9"/>
  <c r="G51" i="9" s="1"/>
  <c r="F50" i="9"/>
  <c r="E50" i="9"/>
  <c r="G50" i="9" s="1"/>
  <c r="F49" i="9"/>
  <c r="E49" i="9"/>
  <c r="G49" i="9" s="1"/>
  <c r="F48" i="9"/>
  <c r="E48" i="9"/>
  <c r="G48" i="9" s="1"/>
  <c r="F47" i="9"/>
  <c r="E47" i="9"/>
  <c r="G47" i="9" s="1"/>
  <c r="F46" i="9"/>
  <c r="E46" i="9"/>
  <c r="G46" i="9" s="1"/>
  <c r="F45" i="9"/>
  <c r="E45" i="9"/>
  <c r="G45" i="9" s="1"/>
  <c r="F44" i="9"/>
  <c r="E44" i="9"/>
  <c r="G44" i="9" s="1"/>
  <c r="F43" i="9"/>
  <c r="E43" i="9"/>
  <c r="G43" i="9" s="1"/>
  <c r="F42" i="9"/>
  <c r="E42" i="9"/>
  <c r="G42" i="9" s="1"/>
  <c r="F41" i="9"/>
  <c r="E41" i="9"/>
  <c r="G41" i="9" s="1"/>
  <c r="F40" i="9"/>
  <c r="E40" i="9"/>
  <c r="G40" i="9" s="1"/>
  <c r="F39" i="9"/>
  <c r="E39" i="9"/>
  <c r="G39" i="9" s="1"/>
  <c r="F38" i="9"/>
  <c r="E38" i="9"/>
  <c r="G38" i="9" s="1"/>
  <c r="F37" i="9"/>
  <c r="E37" i="9"/>
  <c r="G37" i="9" s="1"/>
  <c r="F36" i="9"/>
  <c r="E36" i="9"/>
  <c r="G36" i="9" s="1"/>
  <c r="F35" i="9"/>
  <c r="E35" i="9"/>
  <c r="G35" i="9" s="1"/>
  <c r="F34" i="9"/>
  <c r="E34" i="9"/>
  <c r="G34" i="9" s="1"/>
  <c r="F33" i="9"/>
  <c r="E33" i="9"/>
  <c r="G33" i="9" s="1"/>
  <c r="F32" i="9"/>
  <c r="E32" i="9"/>
  <c r="G32" i="9" s="1"/>
  <c r="F31" i="9"/>
  <c r="E31" i="9"/>
  <c r="G31" i="9" s="1"/>
  <c r="F30" i="9"/>
  <c r="E30" i="9"/>
  <c r="G30" i="9" s="1"/>
  <c r="F29" i="9"/>
  <c r="E29" i="9"/>
  <c r="G29" i="9" s="1"/>
  <c r="F28" i="9"/>
  <c r="E28" i="9"/>
  <c r="G28" i="9" s="1"/>
  <c r="F27" i="9"/>
  <c r="E27" i="9"/>
  <c r="G27" i="9" s="1"/>
  <c r="F26" i="9"/>
  <c r="E26" i="9"/>
  <c r="G26" i="9" s="1"/>
  <c r="F25" i="9"/>
  <c r="E25" i="9"/>
  <c r="G25" i="9" s="1"/>
  <c r="F24" i="9"/>
  <c r="E24" i="9"/>
  <c r="G24" i="9" s="1"/>
  <c r="F23" i="9"/>
  <c r="E23" i="9"/>
  <c r="G23" i="9" s="1"/>
  <c r="F22" i="9"/>
  <c r="E22" i="9"/>
  <c r="G22" i="9" s="1"/>
  <c r="F21" i="9"/>
  <c r="E21" i="9"/>
  <c r="G21" i="9" s="1"/>
  <c r="F20" i="9"/>
  <c r="E20" i="9"/>
  <c r="G20" i="9" s="1"/>
  <c r="F19" i="9"/>
  <c r="E19" i="9"/>
  <c r="G19" i="9" s="1"/>
  <c r="F18" i="9"/>
  <c r="E18" i="9"/>
  <c r="G18" i="9" s="1"/>
  <c r="F17" i="9"/>
  <c r="E17" i="9"/>
  <c r="G17" i="9" s="1"/>
  <c r="F16" i="9"/>
  <c r="E16" i="9"/>
  <c r="G16" i="9" s="1"/>
  <c r="F15" i="9"/>
  <c r="E15" i="9"/>
  <c r="G15" i="9" s="1"/>
  <c r="F14" i="9"/>
  <c r="E14" i="9"/>
  <c r="G14" i="9" s="1"/>
  <c r="W13" i="9"/>
  <c r="F13" i="9"/>
  <c r="E13" i="9"/>
  <c r="G13" i="9" s="1"/>
  <c r="W12" i="9"/>
  <c r="F12" i="9"/>
  <c r="E12" i="9"/>
  <c r="G12" i="9" s="1"/>
  <c r="W11" i="9"/>
  <c r="F11" i="9"/>
  <c r="E11" i="9"/>
  <c r="G11" i="9" s="1"/>
  <c r="W10" i="9"/>
  <c r="F10" i="9"/>
  <c r="E10" i="9"/>
  <c r="G10" i="9" s="1"/>
  <c r="W9" i="9"/>
  <c r="F9" i="9"/>
  <c r="E9" i="9"/>
  <c r="G9" i="9" s="1"/>
  <c r="W8" i="9"/>
  <c r="F8" i="9"/>
  <c r="E8" i="9"/>
  <c r="G8" i="9" s="1"/>
  <c r="W7" i="9"/>
  <c r="F7" i="9"/>
  <c r="E7" i="9"/>
  <c r="G7" i="9" s="1"/>
  <c r="W6" i="9"/>
  <c r="F6" i="9"/>
  <c r="E6" i="9"/>
  <c r="G6" i="9" s="1"/>
  <c r="W5" i="9"/>
  <c r="F5" i="9"/>
  <c r="E5" i="9"/>
  <c r="G5" i="9" s="1"/>
  <c r="W4" i="9"/>
  <c r="F4" i="9"/>
  <c r="E4" i="9"/>
  <c r="G4" i="9" s="1"/>
  <c r="W3" i="9"/>
  <c r="F3" i="9"/>
  <c r="E3" i="9"/>
  <c r="G3" i="9" s="1"/>
  <c r="W2" i="9"/>
  <c r="F2" i="9"/>
  <c r="E2" i="9"/>
  <c r="G2" i="9" s="1"/>
  <c r="J1119" i="7"/>
  <c r="J1118" i="7"/>
  <c r="J1117" i="7"/>
  <c r="J1116" i="7"/>
  <c r="J1115" i="7"/>
  <c r="J1114" i="7"/>
  <c r="J1113" i="7"/>
  <c r="J1112" i="7"/>
  <c r="J1111" i="7"/>
  <c r="J1110" i="7"/>
  <c r="J1109" i="7"/>
  <c r="J1108" i="7"/>
  <c r="J1107" i="7"/>
  <c r="J1106" i="7"/>
  <c r="J1105" i="7"/>
  <c r="J1104" i="7"/>
  <c r="J1103" i="7"/>
  <c r="J1102" i="7"/>
  <c r="J1101" i="7"/>
  <c r="J1100" i="7"/>
  <c r="J1099" i="7"/>
  <c r="J1098" i="7"/>
  <c r="J1097" i="7"/>
  <c r="J1096" i="7"/>
  <c r="J1095" i="7"/>
  <c r="J1094" i="7"/>
  <c r="J1093" i="7"/>
  <c r="J1092" i="7"/>
  <c r="J1091" i="7"/>
  <c r="J1090" i="7"/>
  <c r="J1089" i="7"/>
  <c r="J1088" i="7"/>
  <c r="J1087" i="7"/>
  <c r="J1086" i="7"/>
  <c r="J1085" i="7"/>
  <c r="J1084" i="7"/>
  <c r="J1083" i="7"/>
  <c r="J1082" i="7"/>
  <c r="J1081" i="7"/>
  <c r="J1080" i="7"/>
  <c r="J1079" i="7"/>
  <c r="J1078" i="7"/>
  <c r="J1077" i="7"/>
  <c r="J1076" i="7"/>
  <c r="J1075" i="7"/>
  <c r="J1074" i="7"/>
  <c r="J1073" i="7"/>
  <c r="J1072" i="7"/>
  <c r="J1071" i="7"/>
  <c r="J1070" i="7"/>
  <c r="J1069" i="7"/>
  <c r="J1068" i="7"/>
  <c r="J1067" i="7"/>
  <c r="J1066" i="7"/>
  <c r="J1065" i="7"/>
  <c r="J1064" i="7"/>
  <c r="J1063" i="7"/>
  <c r="J1062" i="7"/>
  <c r="J1061" i="7"/>
  <c r="J1060" i="7"/>
  <c r="J1059" i="7"/>
  <c r="J1058" i="7"/>
  <c r="J1057" i="7"/>
  <c r="J1056" i="7"/>
  <c r="J1055" i="7"/>
  <c r="J1054" i="7"/>
  <c r="J1053" i="7"/>
  <c r="J1052" i="7"/>
  <c r="J1051" i="7"/>
  <c r="J1050" i="7"/>
  <c r="J1049" i="7"/>
  <c r="J1048" i="7"/>
  <c r="J1047" i="7"/>
  <c r="J1046" i="7"/>
  <c r="J1045" i="7"/>
  <c r="J1044" i="7"/>
  <c r="J1043" i="7"/>
  <c r="J1042" i="7"/>
  <c r="J1041" i="7"/>
  <c r="J1040" i="7"/>
  <c r="J1039" i="7"/>
  <c r="J1038" i="7"/>
  <c r="J1037" i="7"/>
  <c r="J1036" i="7"/>
  <c r="J1035" i="7"/>
  <c r="J1034" i="7"/>
  <c r="J1033" i="7"/>
  <c r="J1032" i="7"/>
  <c r="J1031" i="7"/>
  <c r="J1030" i="7"/>
  <c r="J1029" i="7"/>
  <c r="J1028" i="7"/>
  <c r="J1027" i="7"/>
  <c r="J1026" i="7"/>
  <c r="J1025" i="7"/>
  <c r="J1024" i="7"/>
  <c r="J1023" i="7"/>
  <c r="J1022" i="7"/>
  <c r="J1021" i="7"/>
  <c r="J1020" i="7"/>
  <c r="J1019" i="7"/>
  <c r="J1018" i="7"/>
  <c r="J1017" i="7"/>
  <c r="J1016" i="7"/>
  <c r="J1015" i="7"/>
  <c r="J1014" i="7"/>
  <c r="J1013" i="7"/>
  <c r="J1012" i="7"/>
  <c r="J1011" i="7"/>
  <c r="J1010" i="7"/>
  <c r="J1009" i="7"/>
  <c r="J1008" i="7"/>
  <c r="J1007" i="7"/>
  <c r="J1006" i="7"/>
  <c r="J1005" i="7"/>
  <c r="J1004" i="7"/>
  <c r="J1003" i="7"/>
  <c r="J1002" i="7"/>
  <c r="J1001" i="7"/>
  <c r="J1000" i="7"/>
  <c r="J999" i="7"/>
  <c r="J998" i="7"/>
  <c r="J997" i="7"/>
  <c r="J996" i="7"/>
  <c r="J995" i="7"/>
  <c r="J994" i="7"/>
  <c r="J993" i="7"/>
  <c r="J992" i="7"/>
  <c r="J991" i="7"/>
  <c r="J990" i="7"/>
  <c r="J989" i="7"/>
  <c r="J988" i="7"/>
  <c r="J987" i="7"/>
  <c r="J986" i="7"/>
  <c r="J985" i="7"/>
  <c r="J984" i="7"/>
  <c r="J983" i="7"/>
  <c r="J982" i="7"/>
  <c r="J981" i="7"/>
  <c r="J980" i="7"/>
  <c r="J979" i="7"/>
  <c r="J978" i="7"/>
  <c r="J977" i="7"/>
  <c r="J976" i="7"/>
  <c r="J975" i="7"/>
  <c r="J974" i="7"/>
  <c r="J973" i="7"/>
  <c r="J972" i="7"/>
  <c r="J971" i="7"/>
  <c r="J970" i="7"/>
  <c r="J969" i="7"/>
  <c r="J968" i="7"/>
  <c r="J967" i="7"/>
  <c r="J966" i="7"/>
  <c r="J965" i="7"/>
  <c r="J964" i="7"/>
  <c r="J963" i="7"/>
  <c r="J962" i="7"/>
  <c r="J961" i="7"/>
  <c r="J960" i="7"/>
  <c r="J959" i="7"/>
  <c r="J958" i="7"/>
  <c r="J957" i="7"/>
  <c r="J956" i="7"/>
  <c r="J955" i="7"/>
  <c r="J954" i="7"/>
  <c r="J953" i="7"/>
  <c r="J952" i="7"/>
  <c r="J951" i="7"/>
  <c r="J950" i="7"/>
  <c r="J949" i="7"/>
  <c r="J948" i="7"/>
  <c r="J947" i="7"/>
  <c r="J946" i="7"/>
  <c r="J945" i="7"/>
  <c r="J944" i="7"/>
  <c r="J943" i="7"/>
  <c r="J942" i="7"/>
  <c r="J941" i="7"/>
  <c r="J940" i="7"/>
  <c r="J939" i="7"/>
  <c r="J938" i="7"/>
  <c r="J937" i="7"/>
  <c r="J936" i="7"/>
  <c r="J935" i="7"/>
  <c r="J934" i="7"/>
  <c r="J933" i="7"/>
  <c r="J932" i="7"/>
  <c r="J931" i="7"/>
  <c r="J930" i="7"/>
  <c r="J929" i="7"/>
  <c r="J928" i="7"/>
  <c r="J927" i="7"/>
  <c r="J926" i="7"/>
  <c r="J925" i="7"/>
  <c r="J924" i="7"/>
  <c r="J923" i="7"/>
  <c r="J922" i="7"/>
  <c r="J921" i="7"/>
  <c r="J920" i="7"/>
  <c r="J919" i="7"/>
  <c r="J918" i="7"/>
  <c r="J917" i="7"/>
  <c r="J916" i="7"/>
  <c r="J915" i="7"/>
  <c r="J914" i="7"/>
  <c r="J913" i="7"/>
  <c r="J912" i="7"/>
  <c r="J911" i="7"/>
  <c r="J910" i="7"/>
  <c r="J909" i="7"/>
  <c r="J908" i="7"/>
  <c r="J907" i="7"/>
  <c r="J906" i="7"/>
  <c r="J905" i="7"/>
  <c r="J904" i="7"/>
  <c r="J903" i="7"/>
  <c r="J902" i="7"/>
  <c r="J901" i="7"/>
  <c r="J900" i="7"/>
  <c r="J899" i="7"/>
  <c r="J898" i="7"/>
  <c r="J897" i="7"/>
  <c r="J896" i="7"/>
  <c r="J895" i="7"/>
  <c r="J894" i="7"/>
  <c r="J893" i="7"/>
  <c r="J892" i="7"/>
  <c r="J891" i="7"/>
  <c r="J890" i="7"/>
  <c r="J889" i="7"/>
  <c r="J888" i="7"/>
  <c r="J887" i="7"/>
  <c r="J886" i="7"/>
  <c r="J885" i="7"/>
  <c r="J884" i="7"/>
  <c r="J883" i="7"/>
  <c r="J882" i="7"/>
  <c r="J881" i="7"/>
  <c r="J880" i="7"/>
  <c r="J879" i="7"/>
  <c r="J878" i="7"/>
  <c r="J877" i="7"/>
  <c r="J876" i="7"/>
  <c r="J875" i="7"/>
  <c r="J874" i="7"/>
  <c r="J873" i="7"/>
  <c r="J872" i="7"/>
  <c r="J871" i="7"/>
  <c r="J870" i="7"/>
  <c r="J869" i="7"/>
  <c r="J868" i="7"/>
  <c r="J867" i="7"/>
  <c r="J866" i="7"/>
  <c r="J865" i="7"/>
  <c r="J864" i="7"/>
  <c r="J863" i="7"/>
  <c r="J862" i="7"/>
  <c r="J861" i="7"/>
  <c r="J860" i="7"/>
  <c r="J859" i="7"/>
  <c r="J858" i="7"/>
  <c r="J857" i="7"/>
  <c r="J856" i="7"/>
  <c r="J855" i="7"/>
  <c r="J854" i="7"/>
  <c r="J853" i="7"/>
  <c r="J852" i="7"/>
  <c r="J851" i="7"/>
  <c r="J850" i="7"/>
  <c r="J849" i="7"/>
  <c r="J848" i="7"/>
  <c r="J847" i="7"/>
  <c r="J846" i="7"/>
  <c r="J845" i="7"/>
  <c r="J844" i="7"/>
  <c r="J843" i="7"/>
  <c r="J842" i="7"/>
  <c r="J841" i="7"/>
  <c r="J840" i="7"/>
  <c r="J839" i="7"/>
  <c r="J838" i="7"/>
  <c r="J837" i="7"/>
  <c r="J836" i="7"/>
  <c r="J835" i="7"/>
  <c r="J834" i="7"/>
  <c r="J833" i="7"/>
  <c r="J832" i="7"/>
  <c r="J831" i="7"/>
  <c r="J830" i="7"/>
  <c r="J829" i="7"/>
  <c r="J828" i="7"/>
  <c r="J827" i="7"/>
  <c r="J826" i="7"/>
  <c r="J825" i="7"/>
  <c r="J824" i="7"/>
  <c r="J823" i="7"/>
  <c r="J822" i="7"/>
  <c r="J821" i="7"/>
  <c r="J820" i="7"/>
  <c r="J819" i="7"/>
  <c r="J818" i="7"/>
  <c r="J817" i="7"/>
  <c r="J816" i="7"/>
  <c r="J815" i="7"/>
  <c r="J814" i="7"/>
  <c r="J813" i="7"/>
  <c r="J812" i="7"/>
  <c r="J811" i="7"/>
  <c r="J810" i="7"/>
  <c r="J809" i="7"/>
  <c r="J808" i="7"/>
  <c r="J807" i="7"/>
  <c r="J806" i="7"/>
  <c r="J805" i="7"/>
  <c r="J804" i="7"/>
  <c r="J803" i="7"/>
  <c r="J802" i="7"/>
  <c r="J801" i="7"/>
  <c r="J800" i="7"/>
  <c r="J799" i="7"/>
  <c r="J798" i="7"/>
  <c r="J797" i="7"/>
  <c r="J796" i="7"/>
  <c r="J795" i="7"/>
  <c r="J794" i="7"/>
  <c r="J793" i="7"/>
  <c r="J792" i="7"/>
  <c r="J791" i="7"/>
  <c r="J790" i="7"/>
  <c r="J789" i="7"/>
  <c r="J788" i="7"/>
  <c r="J787" i="7"/>
  <c r="J786" i="7"/>
  <c r="J785" i="7"/>
  <c r="J784" i="7"/>
  <c r="J783" i="7"/>
  <c r="J782" i="7"/>
  <c r="J781" i="7"/>
  <c r="J780" i="7"/>
  <c r="J779" i="7"/>
  <c r="J778" i="7"/>
  <c r="J777" i="7"/>
  <c r="J776" i="7"/>
  <c r="J775" i="7"/>
  <c r="J774" i="7"/>
  <c r="J773" i="7"/>
  <c r="J772" i="7"/>
  <c r="J771" i="7"/>
  <c r="J770" i="7"/>
  <c r="J769" i="7"/>
  <c r="J768" i="7"/>
  <c r="J767" i="7"/>
  <c r="J766" i="7"/>
  <c r="J765" i="7"/>
  <c r="J764" i="7"/>
  <c r="J763" i="7"/>
  <c r="J762" i="7"/>
  <c r="J761" i="7"/>
  <c r="J760" i="7"/>
  <c r="J759" i="7"/>
  <c r="J758" i="7"/>
  <c r="J757" i="7"/>
  <c r="J756" i="7"/>
  <c r="J755" i="7"/>
  <c r="J754" i="7"/>
  <c r="J753" i="7"/>
  <c r="J752" i="7"/>
  <c r="J751" i="7"/>
  <c r="J750" i="7"/>
  <c r="J749" i="7"/>
  <c r="J748" i="7"/>
  <c r="J747" i="7"/>
  <c r="J746" i="7"/>
  <c r="J745" i="7"/>
  <c r="J744" i="7"/>
  <c r="J743" i="7"/>
  <c r="J742" i="7"/>
  <c r="J741" i="7"/>
  <c r="J740" i="7"/>
  <c r="J739" i="7"/>
  <c r="J738" i="7"/>
  <c r="J737" i="7"/>
  <c r="J736" i="7"/>
  <c r="J735" i="7"/>
  <c r="J734" i="7"/>
  <c r="J733" i="7"/>
  <c r="J732" i="7"/>
  <c r="J731" i="7"/>
  <c r="J730" i="7"/>
  <c r="J729" i="7"/>
  <c r="J728" i="7"/>
  <c r="J727" i="7"/>
  <c r="J726" i="7"/>
  <c r="J725" i="7"/>
  <c r="J724" i="7"/>
  <c r="J723" i="7"/>
  <c r="J722" i="7"/>
  <c r="J721" i="7"/>
  <c r="J720" i="7"/>
  <c r="J719" i="7"/>
  <c r="J718" i="7"/>
  <c r="J717" i="7"/>
  <c r="J716" i="7"/>
  <c r="J715" i="7"/>
  <c r="J714" i="7"/>
  <c r="J713" i="7"/>
  <c r="J712" i="7"/>
  <c r="J711" i="7"/>
  <c r="J710" i="7"/>
  <c r="J709" i="7"/>
  <c r="J708" i="7"/>
  <c r="J707" i="7"/>
  <c r="J706" i="7"/>
  <c r="J705" i="7"/>
  <c r="J704" i="7"/>
  <c r="J703" i="7"/>
  <c r="J702" i="7"/>
  <c r="J701" i="7"/>
  <c r="J700" i="7"/>
  <c r="J699" i="7"/>
  <c r="J698" i="7"/>
  <c r="J697" i="7"/>
  <c r="J696" i="7"/>
  <c r="J695" i="7"/>
  <c r="J694" i="7"/>
  <c r="J693" i="7"/>
  <c r="J692" i="7"/>
  <c r="J691" i="7"/>
  <c r="J690" i="7"/>
  <c r="J689" i="7"/>
  <c r="J688" i="7"/>
  <c r="J687" i="7"/>
  <c r="J686" i="7"/>
  <c r="J685" i="7"/>
  <c r="J684" i="7"/>
  <c r="J683" i="7"/>
  <c r="J682" i="7"/>
  <c r="J681" i="7"/>
  <c r="J680" i="7"/>
  <c r="J679" i="7"/>
  <c r="J678" i="7"/>
  <c r="J677" i="7"/>
  <c r="J676" i="7"/>
  <c r="J675" i="7"/>
  <c r="J674" i="7"/>
  <c r="J673" i="7"/>
  <c r="J672" i="7"/>
  <c r="J671" i="7"/>
  <c r="J670" i="7"/>
  <c r="J669" i="7"/>
  <c r="J668" i="7"/>
  <c r="J667" i="7"/>
  <c r="J666" i="7"/>
  <c r="J665" i="7"/>
  <c r="J664" i="7"/>
  <c r="J663" i="7"/>
  <c r="J662" i="7"/>
  <c r="J661" i="7"/>
  <c r="J660" i="7"/>
  <c r="J659" i="7"/>
  <c r="J658" i="7"/>
  <c r="J657" i="7"/>
  <c r="J656" i="7"/>
  <c r="J655" i="7"/>
  <c r="J654" i="7"/>
  <c r="J653" i="7"/>
  <c r="J652" i="7"/>
  <c r="J651" i="7"/>
  <c r="J650" i="7"/>
  <c r="J649" i="7"/>
  <c r="J648" i="7"/>
  <c r="J647" i="7"/>
  <c r="J646" i="7"/>
  <c r="J645" i="7"/>
  <c r="J644" i="7"/>
  <c r="J643" i="7"/>
  <c r="J642" i="7"/>
  <c r="J641" i="7"/>
  <c r="J640" i="7"/>
  <c r="J639" i="7"/>
  <c r="J638" i="7"/>
  <c r="J637" i="7"/>
  <c r="J636" i="7"/>
  <c r="J635" i="7"/>
  <c r="J634" i="7"/>
  <c r="J633" i="7"/>
  <c r="J632" i="7"/>
  <c r="J631" i="7"/>
  <c r="J630" i="7"/>
  <c r="J629" i="7"/>
  <c r="J628" i="7"/>
  <c r="J627" i="7"/>
  <c r="J626" i="7"/>
  <c r="J625" i="7"/>
  <c r="J624" i="7"/>
  <c r="J623" i="7"/>
  <c r="J622" i="7"/>
  <c r="J621" i="7"/>
  <c r="J620" i="7"/>
  <c r="J619" i="7"/>
  <c r="J618" i="7"/>
  <c r="J617" i="7"/>
  <c r="J616" i="7"/>
  <c r="J615" i="7"/>
  <c r="J614" i="7"/>
  <c r="J613" i="7"/>
  <c r="J612" i="7"/>
  <c r="J611" i="7"/>
  <c r="J610" i="7"/>
  <c r="J609" i="7"/>
  <c r="J608" i="7"/>
  <c r="J607" i="7"/>
  <c r="J606" i="7"/>
  <c r="J605" i="7"/>
  <c r="J604" i="7"/>
  <c r="J603" i="7"/>
  <c r="J602" i="7"/>
  <c r="J601" i="7"/>
  <c r="J600" i="7"/>
  <c r="J599" i="7"/>
  <c r="J598" i="7"/>
  <c r="J597" i="7"/>
  <c r="J596" i="7"/>
  <c r="J595" i="7"/>
  <c r="J594" i="7"/>
  <c r="J593" i="7"/>
  <c r="J592" i="7"/>
  <c r="J591" i="7"/>
  <c r="J590" i="7"/>
  <c r="J589" i="7"/>
  <c r="J588" i="7"/>
  <c r="J587" i="7"/>
  <c r="J586" i="7"/>
  <c r="J585" i="7"/>
  <c r="J584" i="7"/>
  <c r="J583" i="7"/>
  <c r="J582" i="7"/>
  <c r="J581" i="7"/>
  <c r="J580" i="7"/>
  <c r="J579" i="7"/>
  <c r="J578" i="7"/>
  <c r="J577" i="7"/>
  <c r="J576" i="7"/>
  <c r="J575" i="7"/>
  <c r="J574" i="7"/>
  <c r="J573" i="7"/>
  <c r="J572" i="7"/>
  <c r="J571" i="7"/>
  <c r="J570" i="7"/>
  <c r="J569" i="7"/>
  <c r="J568" i="7"/>
  <c r="J567" i="7"/>
  <c r="J566" i="7"/>
  <c r="J565" i="7"/>
  <c r="J564" i="7"/>
  <c r="J563" i="7"/>
  <c r="J562" i="7"/>
  <c r="J561" i="7"/>
  <c r="J560" i="7"/>
  <c r="J559" i="7"/>
  <c r="J558" i="7"/>
  <c r="J557" i="7"/>
  <c r="J556" i="7"/>
  <c r="J555" i="7"/>
  <c r="J554" i="7"/>
  <c r="J553" i="7"/>
  <c r="J552" i="7"/>
  <c r="J551" i="7"/>
  <c r="J550" i="7"/>
  <c r="J549" i="7"/>
  <c r="J548" i="7"/>
  <c r="J547" i="7"/>
  <c r="J546" i="7"/>
  <c r="J545" i="7"/>
  <c r="J544" i="7"/>
  <c r="J543" i="7"/>
  <c r="J542" i="7"/>
  <c r="J541" i="7"/>
  <c r="J540" i="7"/>
  <c r="J539" i="7"/>
  <c r="J538" i="7"/>
  <c r="J537" i="7"/>
  <c r="J536" i="7"/>
  <c r="J535" i="7"/>
  <c r="J534" i="7"/>
  <c r="J533" i="7"/>
  <c r="J532" i="7"/>
  <c r="J531" i="7"/>
  <c r="J530" i="7"/>
  <c r="J529" i="7"/>
  <c r="J528" i="7"/>
  <c r="J527" i="7"/>
  <c r="J526" i="7"/>
  <c r="J525" i="7"/>
  <c r="J524" i="7"/>
  <c r="J523" i="7"/>
  <c r="J522" i="7"/>
  <c r="J521" i="7"/>
  <c r="J520" i="7"/>
  <c r="J519" i="7"/>
  <c r="J518" i="7"/>
  <c r="J517" i="7"/>
  <c r="J516" i="7"/>
  <c r="J515" i="7"/>
  <c r="J514" i="7"/>
  <c r="J513" i="7"/>
  <c r="J512" i="7"/>
  <c r="J511" i="7"/>
  <c r="J510" i="7"/>
  <c r="J509" i="7"/>
  <c r="J508" i="7"/>
  <c r="J507" i="7"/>
  <c r="J506" i="7"/>
  <c r="J505" i="7"/>
  <c r="J504" i="7"/>
  <c r="J503" i="7"/>
  <c r="J502" i="7"/>
  <c r="J501" i="7"/>
  <c r="J500" i="7"/>
  <c r="J499" i="7"/>
  <c r="J498" i="7"/>
  <c r="J497" i="7"/>
  <c r="J496" i="7"/>
  <c r="J495" i="7"/>
  <c r="J494" i="7"/>
  <c r="J493" i="7"/>
  <c r="J492" i="7"/>
  <c r="J491" i="7"/>
  <c r="J490" i="7"/>
  <c r="J489" i="7"/>
  <c r="J488" i="7"/>
  <c r="J487" i="7"/>
  <c r="J486" i="7"/>
  <c r="J485" i="7"/>
  <c r="J484" i="7"/>
  <c r="J483" i="7"/>
  <c r="J482" i="7"/>
  <c r="J481" i="7"/>
  <c r="J480" i="7"/>
  <c r="J479" i="7"/>
  <c r="J478" i="7"/>
  <c r="J477" i="7"/>
  <c r="J476" i="7"/>
  <c r="J475" i="7"/>
  <c r="J474" i="7"/>
  <c r="J473" i="7"/>
  <c r="J472" i="7"/>
  <c r="J471" i="7"/>
  <c r="J470" i="7"/>
  <c r="J469" i="7"/>
  <c r="J468" i="7"/>
  <c r="J467" i="7"/>
  <c r="J466" i="7"/>
  <c r="J465" i="7"/>
  <c r="J464" i="7"/>
  <c r="J463" i="7"/>
  <c r="J462" i="7"/>
  <c r="J461" i="7"/>
  <c r="J460" i="7"/>
  <c r="J459" i="7"/>
  <c r="J458" i="7"/>
  <c r="J457" i="7"/>
  <c r="J456" i="7"/>
  <c r="J455" i="7"/>
  <c r="J454" i="7"/>
  <c r="J453" i="7"/>
  <c r="J452" i="7"/>
  <c r="J451" i="7"/>
  <c r="J450" i="7"/>
  <c r="J449" i="7"/>
  <c r="J448" i="7"/>
  <c r="J447" i="7"/>
  <c r="J446" i="7"/>
  <c r="J445" i="7"/>
  <c r="J444" i="7"/>
  <c r="J443" i="7"/>
  <c r="J442" i="7"/>
  <c r="J441" i="7"/>
  <c r="J440" i="7"/>
  <c r="J439" i="7"/>
  <c r="J438" i="7"/>
  <c r="J437" i="7"/>
  <c r="J436" i="7"/>
  <c r="J435" i="7"/>
  <c r="J434" i="7"/>
  <c r="J433" i="7"/>
  <c r="J432" i="7"/>
  <c r="J431" i="7"/>
  <c r="J430" i="7"/>
  <c r="J429" i="7"/>
  <c r="J428" i="7"/>
  <c r="J427" i="7"/>
  <c r="J426" i="7"/>
  <c r="J425" i="7"/>
  <c r="J424" i="7"/>
  <c r="J423" i="7"/>
  <c r="J422" i="7"/>
  <c r="J421" i="7"/>
  <c r="J420" i="7"/>
  <c r="J419" i="7"/>
  <c r="J418" i="7"/>
  <c r="J417" i="7"/>
  <c r="J416" i="7"/>
  <c r="J415" i="7"/>
  <c r="J414" i="7"/>
  <c r="J413" i="7"/>
  <c r="J412" i="7"/>
  <c r="J411" i="7"/>
  <c r="J410" i="7"/>
  <c r="J409" i="7"/>
  <c r="J408" i="7"/>
  <c r="J407" i="7"/>
  <c r="J406" i="7"/>
  <c r="J405" i="7"/>
  <c r="J404" i="7"/>
  <c r="J403" i="7"/>
  <c r="J402" i="7"/>
  <c r="J401" i="7"/>
  <c r="J400" i="7"/>
  <c r="J399" i="7"/>
  <c r="J398" i="7"/>
  <c r="J397" i="7"/>
  <c r="J396" i="7"/>
  <c r="J395" i="7"/>
  <c r="J394" i="7"/>
  <c r="J393" i="7"/>
  <c r="J392" i="7"/>
  <c r="J391" i="7"/>
  <c r="J390" i="7"/>
  <c r="J389" i="7"/>
  <c r="J388" i="7"/>
  <c r="J387" i="7"/>
  <c r="J386" i="7"/>
  <c r="J385" i="7"/>
  <c r="J384" i="7"/>
  <c r="J383" i="7"/>
  <c r="J382" i="7"/>
  <c r="J381" i="7"/>
  <c r="J380" i="7"/>
  <c r="J379" i="7"/>
  <c r="J378" i="7"/>
  <c r="J377" i="7"/>
  <c r="J376" i="7"/>
  <c r="J375" i="7"/>
  <c r="J374" i="7"/>
  <c r="J373" i="7"/>
  <c r="J372" i="7"/>
  <c r="J371" i="7"/>
  <c r="J370" i="7"/>
  <c r="J369" i="7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I1119" i="7"/>
  <c r="I1118" i="7"/>
  <c r="I1117" i="7"/>
  <c r="I1116" i="7"/>
  <c r="I1115" i="7"/>
  <c r="I1114" i="7"/>
  <c r="I1113" i="7"/>
  <c r="I1112" i="7"/>
  <c r="I1111" i="7"/>
  <c r="I1110" i="7"/>
  <c r="I1109" i="7"/>
  <c r="I1108" i="7"/>
  <c r="I1107" i="7"/>
  <c r="I1106" i="7"/>
  <c r="I1105" i="7"/>
  <c r="I1104" i="7"/>
  <c r="I1103" i="7"/>
  <c r="I1102" i="7"/>
  <c r="I1101" i="7"/>
  <c r="I1100" i="7"/>
  <c r="I1099" i="7"/>
  <c r="I1098" i="7"/>
  <c r="I1097" i="7"/>
  <c r="I1096" i="7"/>
  <c r="I1095" i="7"/>
  <c r="I1094" i="7"/>
  <c r="I1093" i="7"/>
  <c r="I1092" i="7"/>
  <c r="I1091" i="7"/>
  <c r="I1090" i="7"/>
  <c r="I1089" i="7"/>
  <c r="I1088" i="7"/>
  <c r="I1087" i="7"/>
  <c r="I1086" i="7"/>
  <c r="I1085" i="7"/>
  <c r="I1084" i="7"/>
  <c r="I1083" i="7"/>
  <c r="I1082" i="7"/>
  <c r="I1081" i="7"/>
  <c r="I1080" i="7"/>
  <c r="I1079" i="7"/>
  <c r="I1078" i="7"/>
  <c r="I1077" i="7"/>
  <c r="I1076" i="7"/>
  <c r="I1075" i="7"/>
  <c r="I1074" i="7"/>
  <c r="I1073" i="7"/>
  <c r="I1072" i="7"/>
  <c r="I1071" i="7"/>
  <c r="I1070" i="7"/>
  <c r="I1069" i="7"/>
  <c r="I1068" i="7"/>
  <c r="I1067" i="7"/>
  <c r="I1066" i="7"/>
  <c r="I1065" i="7"/>
  <c r="I1064" i="7"/>
  <c r="I1063" i="7"/>
  <c r="I1062" i="7"/>
  <c r="I1061" i="7"/>
  <c r="I1060" i="7"/>
  <c r="I1059" i="7"/>
  <c r="I1058" i="7"/>
  <c r="I1057" i="7"/>
  <c r="I1056" i="7"/>
  <c r="I1055" i="7"/>
  <c r="I1054" i="7"/>
  <c r="I1053" i="7"/>
  <c r="I1052" i="7"/>
  <c r="I1051" i="7"/>
  <c r="I1050" i="7"/>
  <c r="I1049" i="7"/>
  <c r="I1048" i="7"/>
  <c r="I1047" i="7"/>
  <c r="I1046" i="7"/>
  <c r="I1045" i="7"/>
  <c r="I1044" i="7"/>
  <c r="I1043" i="7"/>
  <c r="I1042" i="7"/>
  <c r="I1041" i="7"/>
  <c r="I1040" i="7"/>
  <c r="I1039" i="7"/>
  <c r="I1038" i="7"/>
  <c r="I1037" i="7"/>
  <c r="I1036" i="7"/>
  <c r="I1035" i="7"/>
  <c r="I1034" i="7"/>
  <c r="I1033" i="7"/>
  <c r="I1032" i="7"/>
  <c r="I1031" i="7"/>
  <c r="I1030" i="7"/>
  <c r="I1029" i="7"/>
  <c r="I1028" i="7"/>
  <c r="I1027" i="7"/>
  <c r="I1026" i="7"/>
  <c r="I1025" i="7"/>
  <c r="I1024" i="7"/>
  <c r="I1023" i="7"/>
  <c r="I1022" i="7"/>
  <c r="I1021" i="7"/>
  <c r="I1020" i="7"/>
  <c r="I1019" i="7"/>
  <c r="I1018" i="7"/>
  <c r="I1017" i="7"/>
  <c r="I1016" i="7"/>
  <c r="I1015" i="7"/>
  <c r="I1014" i="7"/>
  <c r="I1013" i="7"/>
  <c r="I1012" i="7"/>
  <c r="I1011" i="7"/>
  <c r="I1010" i="7"/>
  <c r="I1009" i="7"/>
  <c r="I1008" i="7"/>
  <c r="I1007" i="7"/>
  <c r="I1006" i="7"/>
  <c r="I1005" i="7"/>
  <c r="I1004" i="7"/>
  <c r="I1003" i="7"/>
  <c r="I1002" i="7"/>
  <c r="I1001" i="7"/>
  <c r="I1000" i="7"/>
  <c r="I999" i="7"/>
  <c r="I998" i="7"/>
  <c r="I997" i="7"/>
  <c r="I996" i="7"/>
  <c r="I995" i="7"/>
  <c r="I994" i="7"/>
  <c r="I993" i="7"/>
  <c r="I992" i="7"/>
  <c r="I991" i="7"/>
  <c r="I990" i="7"/>
  <c r="I989" i="7"/>
  <c r="I988" i="7"/>
  <c r="I987" i="7"/>
  <c r="I986" i="7"/>
  <c r="I985" i="7"/>
  <c r="I984" i="7"/>
  <c r="I983" i="7"/>
  <c r="I982" i="7"/>
  <c r="I981" i="7"/>
  <c r="I980" i="7"/>
  <c r="I979" i="7"/>
  <c r="I978" i="7"/>
  <c r="I977" i="7"/>
  <c r="I976" i="7"/>
  <c r="I975" i="7"/>
  <c r="I974" i="7"/>
  <c r="I973" i="7"/>
  <c r="I972" i="7"/>
  <c r="I971" i="7"/>
  <c r="I970" i="7"/>
  <c r="I969" i="7"/>
  <c r="I968" i="7"/>
  <c r="I967" i="7"/>
  <c r="I966" i="7"/>
  <c r="I965" i="7"/>
  <c r="I964" i="7"/>
  <c r="I963" i="7"/>
  <c r="I962" i="7"/>
  <c r="I961" i="7"/>
  <c r="I960" i="7"/>
  <c r="I959" i="7"/>
  <c r="I958" i="7"/>
  <c r="I957" i="7"/>
  <c r="I956" i="7"/>
  <c r="I955" i="7"/>
  <c r="I954" i="7"/>
  <c r="I953" i="7"/>
  <c r="I952" i="7"/>
  <c r="I951" i="7"/>
  <c r="I950" i="7"/>
  <c r="I949" i="7"/>
  <c r="I948" i="7"/>
  <c r="I947" i="7"/>
  <c r="I946" i="7"/>
  <c r="I945" i="7"/>
  <c r="I944" i="7"/>
  <c r="I943" i="7"/>
  <c r="I942" i="7"/>
  <c r="I941" i="7"/>
  <c r="I940" i="7"/>
  <c r="I939" i="7"/>
  <c r="I938" i="7"/>
  <c r="I937" i="7"/>
  <c r="I936" i="7"/>
  <c r="I935" i="7"/>
  <c r="I934" i="7"/>
  <c r="I933" i="7"/>
  <c r="I932" i="7"/>
  <c r="I931" i="7"/>
  <c r="I930" i="7"/>
  <c r="I929" i="7"/>
  <c r="I928" i="7"/>
  <c r="I927" i="7"/>
  <c r="I926" i="7"/>
  <c r="I925" i="7"/>
  <c r="I924" i="7"/>
  <c r="I923" i="7"/>
  <c r="I922" i="7"/>
  <c r="I921" i="7"/>
  <c r="I920" i="7"/>
  <c r="I919" i="7"/>
  <c r="I918" i="7"/>
  <c r="I917" i="7"/>
  <c r="I916" i="7"/>
  <c r="I915" i="7"/>
  <c r="I914" i="7"/>
  <c r="I913" i="7"/>
  <c r="I912" i="7"/>
  <c r="I911" i="7"/>
  <c r="I910" i="7"/>
  <c r="I909" i="7"/>
  <c r="I908" i="7"/>
  <c r="I907" i="7"/>
  <c r="I906" i="7"/>
  <c r="I905" i="7"/>
  <c r="I904" i="7"/>
  <c r="I903" i="7"/>
  <c r="I902" i="7"/>
  <c r="I901" i="7"/>
  <c r="I900" i="7"/>
  <c r="I899" i="7"/>
  <c r="I898" i="7"/>
  <c r="I897" i="7"/>
  <c r="I896" i="7"/>
  <c r="I895" i="7"/>
  <c r="I894" i="7"/>
  <c r="I893" i="7"/>
  <c r="I892" i="7"/>
  <c r="I891" i="7"/>
  <c r="I890" i="7"/>
  <c r="I889" i="7"/>
  <c r="I888" i="7"/>
  <c r="I887" i="7"/>
  <c r="I886" i="7"/>
  <c r="I885" i="7"/>
  <c r="I884" i="7"/>
  <c r="I883" i="7"/>
  <c r="I882" i="7"/>
  <c r="I881" i="7"/>
  <c r="I880" i="7"/>
  <c r="I879" i="7"/>
  <c r="I878" i="7"/>
  <c r="I877" i="7"/>
  <c r="I876" i="7"/>
  <c r="I875" i="7"/>
  <c r="I874" i="7"/>
  <c r="I873" i="7"/>
  <c r="I872" i="7"/>
  <c r="I871" i="7"/>
  <c r="I870" i="7"/>
  <c r="I869" i="7"/>
  <c r="I868" i="7"/>
  <c r="I867" i="7"/>
  <c r="I866" i="7"/>
  <c r="I865" i="7"/>
  <c r="I864" i="7"/>
  <c r="I863" i="7"/>
  <c r="I862" i="7"/>
  <c r="I861" i="7"/>
  <c r="I860" i="7"/>
  <c r="I859" i="7"/>
  <c r="I858" i="7"/>
  <c r="I857" i="7"/>
  <c r="I856" i="7"/>
  <c r="I855" i="7"/>
  <c r="I854" i="7"/>
  <c r="I853" i="7"/>
  <c r="I852" i="7"/>
  <c r="I851" i="7"/>
  <c r="I850" i="7"/>
  <c r="I849" i="7"/>
  <c r="I848" i="7"/>
  <c r="I847" i="7"/>
  <c r="I846" i="7"/>
  <c r="I845" i="7"/>
  <c r="I844" i="7"/>
  <c r="I843" i="7"/>
  <c r="I842" i="7"/>
  <c r="I841" i="7"/>
  <c r="I840" i="7"/>
  <c r="I839" i="7"/>
  <c r="I838" i="7"/>
  <c r="I837" i="7"/>
  <c r="I836" i="7"/>
  <c r="I835" i="7"/>
  <c r="I834" i="7"/>
  <c r="I833" i="7"/>
  <c r="I832" i="7"/>
  <c r="I831" i="7"/>
  <c r="I830" i="7"/>
  <c r="I829" i="7"/>
  <c r="I828" i="7"/>
  <c r="I827" i="7"/>
  <c r="I826" i="7"/>
  <c r="I825" i="7"/>
  <c r="I824" i="7"/>
  <c r="I823" i="7"/>
  <c r="I822" i="7"/>
  <c r="I821" i="7"/>
  <c r="I820" i="7"/>
  <c r="I819" i="7"/>
  <c r="I818" i="7"/>
  <c r="I817" i="7"/>
  <c r="I816" i="7"/>
  <c r="I815" i="7"/>
  <c r="I814" i="7"/>
  <c r="I813" i="7"/>
  <c r="I812" i="7"/>
  <c r="I811" i="7"/>
  <c r="I810" i="7"/>
  <c r="I809" i="7"/>
  <c r="I808" i="7"/>
  <c r="I807" i="7"/>
  <c r="I806" i="7"/>
  <c r="I805" i="7"/>
  <c r="I804" i="7"/>
  <c r="I803" i="7"/>
  <c r="I802" i="7"/>
  <c r="I801" i="7"/>
  <c r="I800" i="7"/>
  <c r="I799" i="7"/>
  <c r="I798" i="7"/>
  <c r="I797" i="7"/>
  <c r="I796" i="7"/>
  <c r="I795" i="7"/>
  <c r="I794" i="7"/>
  <c r="I793" i="7"/>
  <c r="I792" i="7"/>
  <c r="I791" i="7"/>
  <c r="I790" i="7"/>
  <c r="I789" i="7"/>
  <c r="I788" i="7"/>
  <c r="I787" i="7"/>
  <c r="I786" i="7"/>
  <c r="I785" i="7"/>
  <c r="I784" i="7"/>
  <c r="I783" i="7"/>
  <c r="I782" i="7"/>
  <c r="I781" i="7"/>
  <c r="I780" i="7"/>
  <c r="I779" i="7"/>
  <c r="I778" i="7"/>
  <c r="I777" i="7"/>
  <c r="I776" i="7"/>
  <c r="I775" i="7"/>
  <c r="I774" i="7"/>
  <c r="I773" i="7"/>
  <c r="I772" i="7"/>
  <c r="I771" i="7"/>
  <c r="I770" i="7"/>
  <c r="I769" i="7"/>
  <c r="I768" i="7"/>
  <c r="I767" i="7"/>
  <c r="I766" i="7"/>
  <c r="I765" i="7"/>
  <c r="I764" i="7"/>
  <c r="I763" i="7"/>
  <c r="I762" i="7"/>
  <c r="I761" i="7"/>
  <c r="I760" i="7"/>
  <c r="I759" i="7"/>
  <c r="I758" i="7"/>
  <c r="I757" i="7"/>
  <c r="I756" i="7"/>
  <c r="I755" i="7"/>
  <c r="I754" i="7"/>
  <c r="I753" i="7"/>
  <c r="I752" i="7"/>
  <c r="I751" i="7"/>
  <c r="I750" i="7"/>
  <c r="I749" i="7"/>
  <c r="I748" i="7"/>
  <c r="I747" i="7"/>
  <c r="I746" i="7"/>
  <c r="I745" i="7"/>
  <c r="I744" i="7"/>
  <c r="I743" i="7"/>
  <c r="I742" i="7"/>
  <c r="I741" i="7"/>
  <c r="I740" i="7"/>
  <c r="I739" i="7"/>
  <c r="I738" i="7"/>
  <c r="I737" i="7"/>
  <c r="I736" i="7"/>
  <c r="I735" i="7"/>
  <c r="I734" i="7"/>
  <c r="I733" i="7"/>
  <c r="I732" i="7"/>
  <c r="I731" i="7"/>
  <c r="I730" i="7"/>
  <c r="I729" i="7"/>
  <c r="I728" i="7"/>
  <c r="I727" i="7"/>
  <c r="I726" i="7"/>
  <c r="I725" i="7"/>
  <c r="I724" i="7"/>
  <c r="I723" i="7"/>
  <c r="I722" i="7"/>
  <c r="I721" i="7"/>
  <c r="I720" i="7"/>
  <c r="I719" i="7"/>
  <c r="I718" i="7"/>
  <c r="I717" i="7"/>
  <c r="I716" i="7"/>
  <c r="I715" i="7"/>
  <c r="I714" i="7"/>
  <c r="I713" i="7"/>
  <c r="I712" i="7"/>
  <c r="I711" i="7"/>
  <c r="I710" i="7"/>
  <c r="I709" i="7"/>
  <c r="I708" i="7"/>
  <c r="I707" i="7"/>
  <c r="I706" i="7"/>
  <c r="I705" i="7"/>
  <c r="I704" i="7"/>
  <c r="I703" i="7"/>
  <c r="I702" i="7"/>
  <c r="I701" i="7"/>
  <c r="I700" i="7"/>
  <c r="I699" i="7"/>
  <c r="I698" i="7"/>
  <c r="I697" i="7"/>
  <c r="I696" i="7"/>
  <c r="I695" i="7"/>
  <c r="I694" i="7"/>
  <c r="I693" i="7"/>
  <c r="I692" i="7"/>
  <c r="I691" i="7"/>
  <c r="I690" i="7"/>
  <c r="I689" i="7"/>
  <c r="I688" i="7"/>
  <c r="I687" i="7"/>
  <c r="I686" i="7"/>
  <c r="I685" i="7"/>
  <c r="I684" i="7"/>
  <c r="I683" i="7"/>
  <c r="I682" i="7"/>
  <c r="I681" i="7"/>
  <c r="I680" i="7"/>
  <c r="I679" i="7"/>
  <c r="I678" i="7"/>
  <c r="I677" i="7"/>
  <c r="I676" i="7"/>
  <c r="I675" i="7"/>
  <c r="I674" i="7"/>
  <c r="I673" i="7"/>
  <c r="I672" i="7"/>
  <c r="I671" i="7"/>
  <c r="I670" i="7"/>
  <c r="I669" i="7"/>
  <c r="I668" i="7"/>
  <c r="I667" i="7"/>
  <c r="I666" i="7"/>
  <c r="I665" i="7"/>
  <c r="I664" i="7"/>
  <c r="I663" i="7"/>
  <c r="I662" i="7"/>
  <c r="I661" i="7"/>
  <c r="I660" i="7"/>
  <c r="I659" i="7"/>
  <c r="I658" i="7"/>
  <c r="I657" i="7"/>
  <c r="I656" i="7"/>
  <c r="I655" i="7"/>
  <c r="I654" i="7"/>
  <c r="I653" i="7"/>
  <c r="I652" i="7"/>
  <c r="I651" i="7"/>
  <c r="I650" i="7"/>
  <c r="I649" i="7"/>
  <c r="I648" i="7"/>
  <c r="I647" i="7"/>
  <c r="I646" i="7"/>
  <c r="I645" i="7"/>
  <c r="I644" i="7"/>
  <c r="I643" i="7"/>
  <c r="I642" i="7"/>
  <c r="I641" i="7"/>
  <c r="I640" i="7"/>
  <c r="I639" i="7"/>
  <c r="I638" i="7"/>
  <c r="I637" i="7"/>
  <c r="I636" i="7"/>
  <c r="I635" i="7"/>
  <c r="I634" i="7"/>
  <c r="I633" i="7"/>
  <c r="I632" i="7"/>
  <c r="I631" i="7"/>
  <c r="I630" i="7"/>
  <c r="I629" i="7"/>
  <c r="I628" i="7"/>
  <c r="I627" i="7"/>
  <c r="I626" i="7"/>
  <c r="I625" i="7"/>
  <c r="I624" i="7"/>
  <c r="I623" i="7"/>
  <c r="I622" i="7"/>
  <c r="I621" i="7"/>
  <c r="I620" i="7"/>
  <c r="I619" i="7"/>
  <c r="I618" i="7"/>
  <c r="I617" i="7"/>
  <c r="I616" i="7"/>
  <c r="I615" i="7"/>
  <c r="I614" i="7"/>
  <c r="I613" i="7"/>
  <c r="I612" i="7"/>
  <c r="I611" i="7"/>
  <c r="I610" i="7"/>
  <c r="I609" i="7"/>
  <c r="I608" i="7"/>
  <c r="I607" i="7"/>
  <c r="I606" i="7"/>
  <c r="I605" i="7"/>
  <c r="I604" i="7"/>
  <c r="I603" i="7"/>
  <c r="I602" i="7"/>
  <c r="I601" i="7"/>
  <c r="I600" i="7"/>
  <c r="I599" i="7"/>
  <c r="I598" i="7"/>
  <c r="I597" i="7"/>
  <c r="I596" i="7"/>
  <c r="I595" i="7"/>
  <c r="I594" i="7"/>
  <c r="I593" i="7"/>
  <c r="I592" i="7"/>
  <c r="I591" i="7"/>
  <c r="I590" i="7"/>
  <c r="I589" i="7"/>
  <c r="I588" i="7"/>
  <c r="I587" i="7"/>
  <c r="I586" i="7"/>
  <c r="I585" i="7"/>
  <c r="I584" i="7"/>
  <c r="I583" i="7"/>
  <c r="I582" i="7"/>
  <c r="I581" i="7"/>
  <c r="I580" i="7"/>
  <c r="I579" i="7"/>
  <c r="I578" i="7"/>
  <c r="I577" i="7"/>
  <c r="I576" i="7"/>
  <c r="I575" i="7"/>
  <c r="I574" i="7"/>
  <c r="I573" i="7"/>
  <c r="I572" i="7"/>
  <c r="I571" i="7"/>
  <c r="I570" i="7"/>
  <c r="I569" i="7"/>
  <c r="I568" i="7"/>
  <c r="I567" i="7"/>
  <c r="I566" i="7"/>
  <c r="I565" i="7"/>
  <c r="I564" i="7"/>
  <c r="I563" i="7"/>
  <c r="I562" i="7"/>
  <c r="I561" i="7"/>
  <c r="I560" i="7"/>
  <c r="I559" i="7"/>
  <c r="I558" i="7"/>
  <c r="I557" i="7"/>
  <c r="I556" i="7"/>
  <c r="I555" i="7"/>
  <c r="I554" i="7"/>
  <c r="I553" i="7"/>
  <c r="I552" i="7"/>
  <c r="I551" i="7"/>
  <c r="I550" i="7"/>
  <c r="I549" i="7"/>
  <c r="I548" i="7"/>
  <c r="I547" i="7"/>
  <c r="I546" i="7"/>
  <c r="I545" i="7"/>
  <c r="I544" i="7"/>
  <c r="I543" i="7"/>
  <c r="I542" i="7"/>
  <c r="I541" i="7"/>
  <c r="I540" i="7"/>
  <c r="I539" i="7"/>
  <c r="I538" i="7"/>
  <c r="I537" i="7"/>
  <c r="I536" i="7"/>
  <c r="I535" i="7"/>
  <c r="I534" i="7"/>
  <c r="I533" i="7"/>
  <c r="I532" i="7"/>
  <c r="I531" i="7"/>
  <c r="I530" i="7"/>
  <c r="I529" i="7"/>
  <c r="I528" i="7"/>
  <c r="I527" i="7"/>
  <c r="I526" i="7"/>
  <c r="I525" i="7"/>
  <c r="I524" i="7"/>
  <c r="I523" i="7"/>
  <c r="I522" i="7"/>
  <c r="I521" i="7"/>
  <c r="I520" i="7"/>
  <c r="I519" i="7"/>
  <c r="I518" i="7"/>
  <c r="I517" i="7"/>
  <c r="I516" i="7"/>
  <c r="I515" i="7"/>
  <c r="I514" i="7"/>
  <c r="I513" i="7"/>
  <c r="I512" i="7"/>
  <c r="I511" i="7"/>
  <c r="I510" i="7"/>
  <c r="I509" i="7"/>
  <c r="I508" i="7"/>
  <c r="I507" i="7"/>
  <c r="I506" i="7"/>
  <c r="I505" i="7"/>
  <c r="I504" i="7"/>
  <c r="I503" i="7"/>
  <c r="I502" i="7"/>
  <c r="I501" i="7"/>
  <c r="I500" i="7"/>
  <c r="I499" i="7"/>
  <c r="I498" i="7"/>
  <c r="I497" i="7"/>
  <c r="I496" i="7"/>
  <c r="I495" i="7"/>
  <c r="I494" i="7"/>
  <c r="I493" i="7"/>
  <c r="I492" i="7"/>
  <c r="I491" i="7"/>
  <c r="I490" i="7"/>
  <c r="I489" i="7"/>
  <c r="I488" i="7"/>
  <c r="I487" i="7"/>
  <c r="I486" i="7"/>
  <c r="I485" i="7"/>
  <c r="I484" i="7"/>
  <c r="I483" i="7"/>
  <c r="I482" i="7"/>
  <c r="I481" i="7"/>
  <c r="I480" i="7"/>
  <c r="I479" i="7"/>
  <c r="I478" i="7"/>
  <c r="I477" i="7"/>
  <c r="I476" i="7"/>
  <c r="I475" i="7"/>
  <c r="I474" i="7"/>
  <c r="I473" i="7"/>
  <c r="I472" i="7"/>
  <c r="I471" i="7"/>
  <c r="I470" i="7"/>
  <c r="I469" i="7"/>
  <c r="I468" i="7"/>
  <c r="I467" i="7"/>
  <c r="I466" i="7"/>
  <c r="I465" i="7"/>
  <c r="I464" i="7"/>
  <c r="I463" i="7"/>
  <c r="I462" i="7"/>
  <c r="I461" i="7"/>
  <c r="I460" i="7"/>
  <c r="I459" i="7"/>
  <c r="I458" i="7"/>
  <c r="I457" i="7"/>
  <c r="I456" i="7"/>
  <c r="I455" i="7"/>
  <c r="I454" i="7"/>
  <c r="I453" i="7"/>
  <c r="I452" i="7"/>
  <c r="I451" i="7"/>
  <c r="I450" i="7"/>
  <c r="I449" i="7"/>
  <c r="I448" i="7"/>
  <c r="I447" i="7"/>
  <c r="I446" i="7"/>
  <c r="I445" i="7"/>
  <c r="I444" i="7"/>
  <c r="I443" i="7"/>
  <c r="I442" i="7"/>
  <c r="I441" i="7"/>
  <c r="I440" i="7"/>
  <c r="I439" i="7"/>
  <c r="I438" i="7"/>
  <c r="I437" i="7"/>
  <c r="I436" i="7"/>
  <c r="I435" i="7"/>
  <c r="I434" i="7"/>
  <c r="I433" i="7"/>
  <c r="I432" i="7"/>
  <c r="I431" i="7"/>
  <c r="I430" i="7"/>
  <c r="I429" i="7"/>
  <c r="I428" i="7"/>
  <c r="I427" i="7"/>
  <c r="I426" i="7"/>
  <c r="I425" i="7"/>
  <c r="I424" i="7"/>
  <c r="I423" i="7"/>
  <c r="I422" i="7"/>
  <c r="I421" i="7"/>
  <c r="I420" i="7"/>
  <c r="I419" i="7"/>
  <c r="I418" i="7"/>
  <c r="I417" i="7"/>
  <c r="I416" i="7"/>
  <c r="I415" i="7"/>
  <c r="I414" i="7"/>
  <c r="I413" i="7"/>
  <c r="I412" i="7"/>
  <c r="I411" i="7"/>
  <c r="I410" i="7"/>
  <c r="I409" i="7"/>
  <c r="I408" i="7"/>
  <c r="I407" i="7"/>
  <c r="I406" i="7"/>
  <c r="I405" i="7"/>
  <c r="I404" i="7"/>
  <c r="I403" i="7"/>
  <c r="I402" i="7"/>
  <c r="I401" i="7"/>
  <c r="I400" i="7"/>
  <c r="I399" i="7"/>
  <c r="I398" i="7"/>
  <c r="I397" i="7"/>
  <c r="I396" i="7"/>
  <c r="I395" i="7"/>
  <c r="I394" i="7"/>
  <c r="I393" i="7"/>
  <c r="I392" i="7"/>
  <c r="I391" i="7"/>
  <c r="I390" i="7"/>
  <c r="I389" i="7"/>
  <c r="I388" i="7"/>
  <c r="I387" i="7"/>
  <c r="I386" i="7"/>
  <c r="I385" i="7"/>
  <c r="I384" i="7"/>
  <c r="I383" i="7"/>
  <c r="I382" i="7"/>
  <c r="I381" i="7"/>
  <c r="I380" i="7"/>
  <c r="I379" i="7"/>
  <c r="I378" i="7"/>
  <c r="I377" i="7"/>
  <c r="I376" i="7"/>
  <c r="I375" i="7"/>
  <c r="I374" i="7"/>
  <c r="I373" i="7"/>
  <c r="I372" i="7"/>
  <c r="I371" i="7"/>
  <c r="I370" i="7"/>
  <c r="I369" i="7"/>
  <c r="I368" i="7"/>
  <c r="I367" i="7"/>
  <c r="I366" i="7"/>
  <c r="I365" i="7"/>
  <c r="I364" i="7"/>
  <c r="I363" i="7"/>
  <c r="I362" i="7"/>
  <c r="I361" i="7"/>
  <c r="I360" i="7"/>
  <c r="I359" i="7"/>
  <c r="I358" i="7"/>
  <c r="I357" i="7"/>
  <c r="I356" i="7"/>
  <c r="I355" i="7"/>
  <c r="I354" i="7"/>
  <c r="I353" i="7"/>
  <c r="I352" i="7"/>
  <c r="I351" i="7"/>
  <c r="I350" i="7"/>
  <c r="I349" i="7"/>
  <c r="I348" i="7"/>
  <c r="I347" i="7"/>
  <c r="I346" i="7"/>
  <c r="I345" i="7"/>
  <c r="I344" i="7"/>
  <c r="I343" i="7"/>
  <c r="I342" i="7"/>
  <c r="I341" i="7"/>
  <c r="I340" i="7"/>
  <c r="I339" i="7"/>
  <c r="I338" i="7"/>
  <c r="I337" i="7"/>
  <c r="I336" i="7"/>
  <c r="I335" i="7"/>
  <c r="I334" i="7"/>
  <c r="I333" i="7"/>
  <c r="I332" i="7"/>
  <c r="I331" i="7"/>
  <c r="I330" i="7"/>
  <c r="I329" i="7"/>
  <c r="I328" i="7"/>
  <c r="I327" i="7"/>
  <c r="I326" i="7"/>
  <c r="I325" i="7"/>
  <c r="I324" i="7"/>
  <c r="I323" i="7"/>
  <c r="I322" i="7"/>
  <c r="I321" i="7"/>
  <c r="I320" i="7"/>
  <c r="I319" i="7"/>
  <c r="I318" i="7"/>
  <c r="I317" i="7"/>
  <c r="I316" i="7"/>
  <c r="I315" i="7"/>
  <c r="I314" i="7"/>
  <c r="I313" i="7"/>
  <c r="I312" i="7"/>
  <c r="I311" i="7"/>
  <c r="I310" i="7"/>
  <c r="I309" i="7"/>
  <c r="I308" i="7"/>
  <c r="I307" i="7"/>
  <c r="I306" i="7"/>
  <c r="I305" i="7"/>
  <c r="I304" i="7"/>
  <c r="I303" i="7"/>
  <c r="I302" i="7"/>
  <c r="I301" i="7"/>
  <c r="I300" i="7"/>
  <c r="I299" i="7"/>
  <c r="I298" i="7"/>
  <c r="I297" i="7"/>
  <c r="I296" i="7"/>
  <c r="I295" i="7"/>
  <c r="I294" i="7"/>
  <c r="I293" i="7"/>
  <c r="I292" i="7"/>
  <c r="I291" i="7"/>
  <c r="I290" i="7"/>
  <c r="I289" i="7"/>
  <c r="I288" i="7"/>
  <c r="I287" i="7"/>
  <c r="I286" i="7"/>
  <c r="I285" i="7"/>
  <c r="I284" i="7"/>
  <c r="I283" i="7"/>
  <c r="I282" i="7"/>
  <c r="I281" i="7"/>
  <c r="I280" i="7"/>
  <c r="I279" i="7"/>
  <c r="I278" i="7"/>
  <c r="I277" i="7"/>
  <c r="I276" i="7"/>
  <c r="I275" i="7"/>
  <c r="I274" i="7"/>
  <c r="I273" i="7"/>
  <c r="I272" i="7"/>
  <c r="I271" i="7"/>
  <c r="I270" i="7"/>
  <c r="I269" i="7"/>
  <c r="I268" i="7"/>
  <c r="I267" i="7"/>
  <c r="I266" i="7"/>
  <c r="I265" i="7"/>
  <c r="I264" i="7"/>
  <c r="I263" i="7"/>
  <c r="I262" i="7"/>
  <c r="I261" i="7"/>
  <c r="I260" i="7"/>
  <c r="I259" i="7"/>
  <c r="I258" i="7"/>
  <c r="I257" i="7"/>
  <c r="I256" i="7"/>
  <c r="I255" i="7"/>
  <c r="I254" i="7"/>
  <c r="I253" i="7"/>
  <c r="I252" i="7"/>
  <c r="I251" i="7"/>
  <c r="I250" i="7"/>
  <c r="I249" i="7"/>
  <c r="I248" i="7"/>
  <c r="I247" i="7"/>
  <c r="I246" i="7"/>
  <c r="I245" i="7"/>
  <c r="I244" i="7"/>
  <c r="I243" i="7"/>
  <c r="I242" i="7"/>
  <c r="I241" i="7"/>
  <c r="I240" i="7"/>
  <c r="I239" i="7"/>
  <c r="I238" i="7"/>
  <c r="I237" i="7"/>
  <c r="I236" i="7"/>
  <c r="I235" i="7"/>
  <c r="I234" i="7"/>
  <c r="I233" i="7"/>
  <c r="I232" i="7"/>
  <c r="I231" i="7"/>
  <c r="I230" i="7"/>
  <c r="I229" i="7"/>
  <c r="I228" i="7"/>
  <c r="I227" i="7"/>
  <c r="I226" i="7"/>
  <c r="I225" i="7"/>
  <c r="I224" i="7"/>
  <c r="I223" i="7"/>
  <c r="I222" i="7"/>
  <c r="I221" i="7"/>
  <c r="I220" i="7"/>
  <c r="I219" i="7"/>
  <c r="I218" i="7"/>
  <c r="I217" i="7"/>
  <c r="I216" i="7"/>
  <c r="I215" i="7"/>
  <c r="I214" i="7"/>
  <c r="I213" i="7"/>
  <c r="I212" i="7"/>
  <c r="I211" i="7"/>
  <c r="I210" i="7"/>
  <c r="I209" i="7"/>
  <c r="I208" i="7"/>
  <c r="I207" i="7"/>
  <c r="I206" i="7"/>
  <c r="I205" i="7"/>
  <c r="I204" i="7"/>
  <c r="I203" i="7"/>
  <c r="I202" i="7"/>
  <c r="I201" i="7"/>
  <c r="I200" i="7"/>
  <c r="I199" i="7"/>
  <c r="I198" i="7"/>
  <c r="I197" i="7"/>
  <c r="I196" i="7"/>
  <c r="I195" i="7"/>
  <c r="I194" i="7"/>
  <c r="I193" i="7"/>
  <c r="I192" i="7"/>
  <c r="I191" i="7"/>
  <c r="I190" i="7"/>
  <c r="I189" i="7"/>
  <c r="I188" i="7"/>
  <c r="I187" i="7"/>
  <c r="I186" i="7"/>
  <c r="I185" i="7"/>
  <c r="I184" i="7"/>
  <c r="I183" i="7"/>
  <c r="I182" i="7"/>
  <c r="I181" i="7"/>
  <c r="I180" i="7"/>
  <c r="I179" i="7"/>
  <c r="I178" i="7"/>
  <c r="I177" i="7"/>
  <c r="I176" i="7"/>
  <c r="I175" i="7"/>
  <c r="I174" i="7"/>
  <c r="I173" i="7"/>
  <c r="I172" i="7"/>
  <c r="I171" i="7"/>
  <c r="I170" i="7"/>
  <c r="I169" i="7"/>
  <c r="I168" i="7"/>
  <c r="I167" i="7"/>
  <c r="I166" i="7"/>
  <c r="I165" i="7"/>
  <c r="I164" i="7"/>
  <c r="I163" i="7"/>
  <c r="I162" i="7"/>
  <c r="I161" i="7"/>
  <c r="I160" i="7"/>
  <c r="I159" i="7"/>
  <c r="I158" i="7"/>
  <c r="I157" i="7"/>
  <c r="I156" i="7"/>
  <c r="I155" i="7"/>
  <c r="I154" i="7"/>
  <c r="I153" i="7"/>
  <c r="I152" i="7"/>
  <c r="I151" i="7"/>
  <c r="I150" i="7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H1119" i="7"/>
  <c r="H1118" i="7"/>
  <c r="H1117" i="7"/>
  <c r="H1116" i="7"/>
  <c r="H1115" i="7"/>
  <c r="H1114" i="7"/>
  <c r="H1113" i="7"/>
  <c r="H1112" i="7"/>
  <c r="H1111" i="7"/>
  <c r="H1110" i="7"/>
  <c r="H1109" i="7"/>
  <c r="H1108" i="7"/>
  <c r="H1107" i="7"/>
  <c r="H1106" i="7"/>
  <c r="H1105" i="7"/>
  <c r="H1104" i="7"/>
  <c r="H1103" i="7"/>
  <c r="H1102" i="7"/>
  <c r="H1101" i="7"/>
  <c r="H1100" i="7"/>
  <c r="H1099" i="7"/>
  <c r="H1098" i="7"/>
  <c r="H1097" i="7"/>
  <c r="H1096" i="7"/>
  <c r="H1095" i="7"/>
  <c r="H1094" i="7"/>
  <c r="H1093" i="7"/>
  <c r="H1092" i="7"/>
  <c r="H1091" i="7"/>
  <c r="H1090" i="7"/>
  <c r="H1089" i="7"/>
  <c r="H1088" i="7"/>
  <c r="H1087" i="7"/>
  <c r="H1086" i="7"/>
  <c r="H1085" i="7"/>
  <c r="H1084" i="7"/>
  <c r="H1083" i="7"/>
  <c r="H1082" i="7"/>
  <c r="H1081" i="7"/>
  <c r="H1080" i="7"/>
  <c r="H1079" i="7"/>
  <c r="H1078" i="7"/>
  <c r="H1077" i="7"/>
  <c r="H1076" i="7"/>
  <c r="H1075" i="7"/>
  <c r="H1074" i="7"/>
  <c r="H1073" i="7"/>
  <c r="H1072" i="7"/>
  <c r="H1071" i="7"/>
  <c r="H1070" i="7"/>
  <c r="H1069" i="7"/>
  <c r="H1068" i="7"/>
  <c r="H1067" i="7"/>
  <c r="H1066" i="7"/>
  <c r="H1065" i="7"/>
  <c r="H1064" i="7"/>
  <c r="H1063" i="7"/>
  <c r="H1062" i="7"/>
  <c r="H1061" i="7"/>
  <c r="H1060" i="7"/>
  <c r="H1059" i="7"/>
  <c r="H1058" i="7"/>
  <c r="H1057" i="7"/>
  <c r="H1056" i="7"/>
  <c r="H1055" i="7"/>
  <c r="H1054" i="7"/>
  <c r="H1053" i="7"/>
  <c r="H1052" i="7"/>
  <c r="H1051" i="7"/>
  <c r="H1050" i="7"/>
  <c r="H1049" i="7"/>
  <c r="H1048" i="7"/>
  <c r="H1047" i="7"/>
  <c r="H1046" i="7"/>
  <c r="H1045" i="7"/>
  <c r="H1044" i="7"/>
  <c r="H1043" i="7"/>
  <c r="H1042" i="7"/>
  <c r="H1041" i="7"/>
  <c r="H1040" i="7"/>
  <c r="H1039" i="7"/>
  <c r="H1038" i="7"/>
  <c r="H1037" i="7"/>
  <c r="H1036" i="7"/>
  <c r="H1035" i="7"/>
  <c r="H1034" i="7"/>
  <c r="H1033" i="7"/>
  <c r="H1032" i="7"/>
  <c r="H1031" i="7"/>
  <c r="H1030" i="7"/>
  <c r="H1029" i="7"/>
  <c r="H1028" i="7"/>
  <c r="H1027" i="7"/>
  <c r="H1026" i="7"/>
  <c r="H1025" i="7"/>
  <c r="H1024" i="7"/>
  <c r="H1023" i="7"/>
  <c r="H1022" i="7"/>
  <c r="H1021" i="7"/>
  <c r="H1020" i="7"/>
  <c r="H1019" i="7"/>
  <c r="H1018" i="7"/>
  <c r="H1017" i="7"/>
  <c r="H1016" i="7"/>
  <c r="H1015" i="7"/>
  <c r="H1014" i="7"/>
  <c r="H1013" i="7"/>
  <c r="H1012" i="7"/>
  <c r="H1011" i="7"/>
  <c r="H1010" i="7"/>
  <c r="H1009" i="7"/>
  <c r="H1008" i="7"/>
  <c r="H1007" i="7"/>
  <c r="H1006" i="7"/>
  <c r="H1005" i="7"/>
  <c r="H1004" i="7"/>
  <c r="H1003" i="7"/>
  <c r="H1002" i="7"/>
  <c r="H1001" i="7"/>
  <c r="H1000" i="7"/>
  <c r="H999" i="7"/>
  <c r="H998" i="7"/>
  <c r="H997" i="7"/>
  <c r="H996" i="7"/>
  <c r="H995" i="7"/>
  <c r="H994" i="7"/>
  <c r="H993" i="7"/>
  <c r="H992" i="7"/>
  <c r="H991" i="7"/>
  <c r="H990" i="7"/>
  <c r="H989" i="7"/>
  <c r="H988" i="7"/>
  <c r="H987" i="7"/>
  <c r="H986" i="7"/>
  <c r="H985" i="7"/>
  <c r="H984" i="7"/>
  <c r="H983" i="7"/>
  <c r="H982" i="7"/>
  <c r="H981" i="7"/>
  <c r="H980" i="7"/>
  <c r="H979" i="7"/>
  <c r="H978" i="7"/>
  <c r="H977" i="7"/>
  <c r="H976" i="7"/>
  <c r="H975" i="7"/>
  <c r="H974" i="7"/>
  <c r="H973" i="7"/>
  <c r="H972" i="7"/>
  <c r="H971" i="7"/>
  <c r="H970" i="7"/>
  <c r="H969" i="7"/>
  <c r="H968" i="7"/>
  <c r="H967" i="7"/>
  <c r="H966" i="7"/>
  <c r="H965" i="7"/>
  <c r="H964" i="7"/>
  <c r="H963" i="7"/>
  <c r="H962" i="7"/>
  <c r="H961" i="7"/>
  <c r="H960" i="7"/>
  <c r="H959" i="7"/>
  <c r="H958" i="7"/>
  <c r="H957" i="7"/>
  <c r="H956" i="7"/>
  <c r="H955" i="7"/>
  <c r="H954" i="7"/>
  <c r="H953" i="7"/>
  <c r="H952" i="7"/>
  <c r="H951" i="7"/>
  <c r="H950" i="7"/>
  <c r="H949" i="7"/>
  <c r="H948" i="7"/>
  <c r="H947" i="7"/>
  <c r="H946" i="7"/>
  <c r="H945" i="7"/>
  <c r="H944" i="7"/>
  <c r="H943" i="7"/>
  <c r="H942" i="7"/>
  <c r="H941" i="7"/>
  <c r="H940" i="7"/>
  <c r="H939" i="7"/>
  <c r="H938" i="7"/>
  <c r="H937" i="7"/>
  <c r="H936" i="7"/>
  <c r="H935" i="7"/>
  <c r="H934" i="7"/>
  <c r="H933" i="7"/>
  <c r="H932" i="7"/>
  <c r="H931" i="7"/>
  <c r="H930" i="7"/>
  <c r="H929" i="7"/>
  <c r="H928" i="7"/>
  <c r="H927" i="7"/>
  <c r="H926" i="7"/>
  <c r="H925" i="7"/>
  <c r="H924" i="7"/>
  <c r="H923" i="7"/>
  <c r="H922" i="7"/>
  <c r="H921" i="7"/>
  <c r="H920" i="7"/>
  <c r="H919" i="7"/>
  <c r="H918" i="7"/>
  <c r="H917" i="7"/>
  <c r="H916" i="7"/>
  <c r="H915" i="7"/>
  <c r="H914" i="7"/>
  <c r="H913" i="7"/>
  <c r="H912" i="7"/>
  <c r="H911" i="7"/>
  <c r="H910" i="7"/>
  <c r="H909" i="7"/>
  <c r="H908" i="7"/>
  <c r="H907" i="7"/>
  <c r="H906" i="7"/>
  <c r="H905" i="7"/>
  <c r="H904" i="7"/>
  <c r="H903" i="7"/>
  <c r="H902" i="7"/>
  <c r="H901" i="7"/>
  <c r="H900" i="7"/>
  <c r="H899" i="7"/>
  <c r="H898" i="7"/>
  <c r="H897" i="7"/>
  <c r="H896" i="7"/>
  <c r="H895" i="7"/>
  <c r="H894" i="7"/>
  <c r="H893" i="7"/>
  <c r="H892" i="7"/>
  <c r="H891" i="7"/>
  <c r="H890" i="7"/>
  <c r="H889" i="7"/>
  <c r="H888" i="7"/>
  <c r="H887" i="7"/>
  <c r="H886" i="7"/>
  <c r="H885" i="7"/>
  <c r="H884" i="7"/>
  <c r="H883" i="7"/>
  <c r="H882" i="7"/>
  <c r="H881" i="7"/>
  <c r="H880" i="7"/>
  <c r="H879" i="7"/>
  <c r="H878" i="7"/>
  <c r="H877" i="7"/>
  <c r="H876" i="7"/>
  <c r="H875" i="7"/>
  <c r="H874" i="7"/>
  <c r="H873" i="7"/>
  <c r="H872" i="7"/>
  <c r="H871" i="7"/>
  <c r="H870" i="7"/>
  <c r="H869" i="7"/>
  <c r="H868" i="7"/>
  <c r="H867" i="7"/>
  <c r="H866" i="7"/>
  <c r="H865" i="7"/>
  <c r="H864" i="7"/>
  <c r="H863" i="7"/>
  <c r="H862" i="7"/>
  <c r="H861" i="7"/>
  <c r="H860" i="7"/>
  <c r="H859" i="7"/>
  <c r="H858" i="7"/>
  <c r="H857" i="7"/>
  <c r="H856" i="7"/>
  <c r="H855" i="7"/>
  <c r="H854" i="7"/>
  <c r="H853" i="7"/>
  <c r="H852" i="7"/>
  <c r="H851" i="7"/>
  <c r="H850" i="7"/>
  <c r="H849" i="7"/>
  <c r="H848" i="7"/>
  <c r="H847" i="7"/>
  <c r="H846" i="7"/>
  <c r="H845" i="7"/>
  <c r="H844" i="7"/>
  <c r="H843" i="7"/>
  <c r="H842" i="7"/>
  <c r="H841" i="7"/>
  <c r="H840" i="7"/>
  <c r="H839" i="7"/>
  <c r="H838" i="7"/>
  <c r="H837" i="7"/>
  <c r="H836" i="7"/>
  <c r="H835" i="7"/>
  <c r="H834" i="7"/>
  <c r="H833" i="7"/>
  <c r="H832" i="7"/>
  <c r="H831" i="7"/>
  <c r="H830" i="7"/>
  <c r="H829" i="7"/>
  <c r="H828" i="7"/>
  <c r="H827" i="7"/>
  <c r="H826" i="7"/>
  <c r="H825" i="7"/>
  <c r="H824" i="7"/>
  <c r="H823" i="7"/>
  <c r="H822" i="7"/>
  <c r="H821" i="7"/>
  <c r="H820" i="7"/>
  <c r="H819" i="7"/>
  <c r="H818" i="7"/>
  <c r="H817" i="7"/>
  <c r="H816" i="7"/>
  <c r="H815" i="7"/>
  <c r="H814" i="7"/>
  <c r="H813" i="7"/>
  <c r="H812" i="7"/>
  <c r="H811" i="7"/>
  <c r="H810" i="7"/>
  <c r="H809" i="7"/>
  <c r="H808" i="7"/>
  <c r="H807" i="7"/>
  <c r="H806" i="7"/>
  <c r="H805" i="7"/>
  <c r="H804" i="7"/>
  <c r="H803" i="7"/>
  <c r="H802" i="7"/>
  <c r="H801" i="7"/>
  <c r="H800" i="7"/>
  <c r="H799" i="7"/>
  <c r="H798" i="7"/>
  <c r="H797" i="7"/>
  <c r="H796" i="7"/>
  <c r="H795" i="7"/>
  <c r="H794" i="7"/>
  <c r="H793" i="7"/>
  <c r="H792" i="7"/>
  <c r="H791" i="7"/>
  <c r="H790" i="7"/>
  <c r="H789" i="7"/>
  <c r="H788" i="7"/>
  <c r="H787" i="7"/>
  <c r="H786" i="7"/>
  <c r="H785" i="7"/>
  <c r="H784" i="7"/>
  <c r="H783" i="7"/>
  <c r="H782" i="7"/>
  <c r="H781" i="7"/>
  <c r="H780" i="7"/>
  <c r="H779" i="7"/>
  <c r="H778" i="7"/>
  <c r="H777" i="7"/>
  <c r="H776" i="7"/>
  <c r="H775" i="7"/>
  <c r="H774" i="7"/>
  <c r="H773" i="7"/>
  <c r="H772" i="7"/>
  <c r="H771" i="7"/>
  <c r="H770" i="7"/>
  <c r="H769" i="7"/>
  <c r="H768" i="7"/>
  <c r="H767" i="7"/>
  <c r="H766" i="7"/>
  <c r="H765" i="7"/>
  <c r="H764" i="7"/>
  <c r="H763" i="7"/>
  <c r="H762" i="7"/>
  <c r="H761" i="7"/>
  <c r="H760" i="7"/>
  <c r="H759" i="7"/>
  <c r="H758" i="7"/>
  <c r="H757" i="7"/>
  <c r="H756" i="7"/>
  <c r="H755" i="7"/>
  <c r="H754" i="7"/>
  <c r="H753" i="7"/>
  <c r="H752" i="7"/>
  <c r="H751" i="7"/>
  <c r="H750" i="7"/>
  <c r="H749" i="7"/>
  <c r="H748" i="7"/>
  <c r="H747" i="7"/>
  <c r="H746" i="7"/>
  <c r="H745" i="7"/>
  <c r="H744" i="7"/>
  <c r="H743" i="7"/>
  <c r="H742" i="7"/>
  <c r="H741" i="7"/>
  <c r="H740" i="7"/>
  <c r="H739" i="7"/>
  <c r="H738" i="7"/>
  <c r="H737" i="7"/>
  <c r="H736" i="7"/>
  <c r="H735" i="7"/>
  <c r="H734" i="7"/>
  <c r="H733" i="7"/>
  <c r="H732" i="7"/>
  <c r="H731" i="7"/>
  <c r="H730" i="7"/>
  <c r="H729" i="7"/>
  <c r="H728" i="7"/>
  <c r="H727" i="7"/>
  <c r="H726" i="7"/>
  <c r="H725" i="7"/>
  <c r="H724" i="7"/>
  <c r="H723" i="7"/>
  <c r="H722" i="7"/>
  <c r="H721" i="7"/>
  <c r="H720" i="7"/>
  <c r="H719" i="7"/>
  <c r="H718" i="7"/>
  <c r="H717" i="7"/>
  <c r="H716" i="7"/>
  <c r="H715" i="7"/>
  <c r="H714" i="7"/>
  <c r="H713" i="7"/>
  <c r="H712" i="7"/>
  <c r="H711" i="7"/>
  <c r="H710" i="7"/>
  <c r="H709" i="7"/>
  <c r="H708" i="7"/>
  <c r="H707" i="7"/>
  <c r="H706" i="7"/>
  <c r="H705" i="7"/>
  <c r="H704" i="7"/>
  <c r="H703" i="7"/>
  <c r="H702" i="7"/>
  <c r="H701" i="7"/>
  <c r="H700" i="7"/>
  <c r="H699" i="7"/>
  <c r="H698" i="7"/>
  <c r="H697" i="7"/>
  <c r="H696" i="7"/>
  <c r="H695" i="7"/>
  <c r="H694" i="7"/>
  <c r="H693" i="7"/>
  <c r="H692" i="7"/>
  <c r="H691" i="7"/>
  <c r="H690" i="7"/>
  <c r="H689" i="7"/>
  <c r="H688" i="7"/>
  <c r="H687" i="7"/>
  <c r="H686" i="7"/>
  <c r="H685" i="7"/>
  <c r="H684" i="7"/>
  <c r="H683" i="7"/>
  <c r="H682" i="7"/>
  <c r="H681" i="7"/>
  <c r="H680" i="7"/>
  <c r="H679" i="7"/>
  <c r="H678" i="7"/>
  <c r="H677" i="7"/>
  <c r="H676" i="7"/>
  <c r="H675" i="7"/>
  <c r="H674" i="7"/>
  <c r="H673" i="7"/>
  <c r="H672" i="7"/>
  <c r="H671" i="7"/>
  <c r="H670" i="7"/>
  <c r="H669" i="7"/>
  <c r="H668" i="7"/>
  <c r="H667" i="7"/>
  <c r="H666" i="7"/>
  <c r="H665" i="7"/>
  <c r="H664" i="7"/>
  <c r="H663" i="7"/>
  <c r="H662" i="7"/>
  <c r="H661" i="7"/>
  <c r="H660" i="7"/>
  <c r="H659" i="7"/>
  <c r="H658" i="7"/>
  <c r="H657" i="7"/>
  <c r="H656" i="7"/>
  <c r="H655" i="7"/>
  <c r="H654" i="7"/>
  <c r="H653" i="7"/>
  <c r="H652" i="7"/>
  <c r="H651" i="7"/>
  <c r="H650" i="7"/>
  <c r="H649" i="7"/>
  <c r="H648" i="7"/>
  <c r="H647" i="7"/>
  <c r="H646" i="7"/>
  <c r="H645" i="7"/>
  <c r="H644" i="7"/>
  <c r="H643" i="7"/>
  <c r="H642" i="7"/>
  <c r="H641" i="7"/>
  <c r="H640" i="7"/>
  <c r="H639" i="7"/>
  <c r="H638" i="7"/>
  <c r="H637" i="7"/>
  <c r="H636" i="7"/>
  <c r="H635" i="7"/>
  <c r="H634" i="7"/>
  <c r="H633" i="7"/>
  <c r="H632" i="7"/>
  <c r="H631" i="7"/>
  <c r="H630" i="7"/>
  <c r="H629" i="7"/>
  <c r="H628" i="7"/>
  <c r="H627" i="7"/>
  <c r="H626" i="7"/>
  <c r="H625" i="7"/>
  <c r="H624" i="7"/>
  <c r="H623" i="7"/>
  <c r="H622" i="7"/>
  <c r="H621" i="7"/>
  <c r="H620" i="7"/>
  <c r="H619" i="7"/>
  <c r="H618" i="7"/>
  <c r="H617" i="7"/>
  <c r="H616" i="7"/>
  <c r="H615" i="7"/>
  <c r="H614" i="7"/>
  <c r="H613" i="7"/>
  <c r="H612" i="7"/>
  <c r="H611" i="7"/>
  <c r="H610" i="7"/>
  <c r="H609" i="7"/>
  <c r="H608" i="7"/>
  <c r="H607" i="7"/>
  <c r="H606" i="7"/>
  <c r="H605" i="7"/>
  <c r="H604" i="7"/>
  <c r="H603" i="7"/>
  <c r="H602" i="7"/>
  <c r="H601" i="7"/>
  <c r="H600" i="7"/>
  <c r="H599" i="7"/>
  <c r="H598" i="7"/>
  <c r="H597" i="7"/>
  <c r="H596" i="7"/>
  <c r="H595" i="7"/>
  <c r="H594" i="7"/>
  <c r="H593" i="7"/>
  <c r="H592" i="7"/>
  <c r="H591" i="7"/>
  <c r="H590" i="7"/>
  <c r="H589" i="7"/>
  <c r="H588" i="7"/>
  <c r="H587" i="7"/>
  <c r="H586" i="7"/>
  <c r="H585" i="7"/>
  <c r="H584" i="7"/>
  <c r="H583" i="7"/>
  <c r="H582" i="7"/>
  <c r="H581" i="7"/>
  <c r="H580" i="7"/>
  <c r="H579" i="7"/>
  <c r="H578" i="7"/>
  <c r="H577" i="7"/>
  <c r="H576" i="7"/>
  <c r="H575" i="7"/>
  <c r="H574" i="7"/>
  <c r="H573" i="7"/>
  <c r="H572" i="7"/>
  <c r="H571" i="7"/>
  <c r="H570" i="7"/>
  <c r="H569" i="7"/>
  <c r="H568" i="7"/>
  <c r="H567" i="7"/>
  <c r="H566" i="7"/>
  <c r="H565" i="7"/>
  <c r="H564" i="7"/>
  <c r="H563" i="7"/>
  <c r="H562" i="7"/>
  <c r="H561" i="7"/>
  <c r="H560" i="7"/>
  <c r="H559" i="7"/>
  <c r="H558" i="7"/>
  <c r="H557" i="7"/>
  <c r="H556" i="7"/>
  <c r="H555" i="7"/>
  <c r="H554" i="7"/>
  <c r="H553" i="7"/>
  <c r="H552" i="7"/>
  <c r="H551" i="7"/>
  <c r="H550" i="7"/>
  <c r="H549" i="7"/>
  <c r="H548" i="7"/>
  <c r="H547" i="7"/>
  <c r="H546" i="7"/>
  <c r="H545" i="7"/>
  <c r="H544" i="7"/>
  <c r="H543" i="7"/>
  <c r="H542" i="7"/>
  <c r="H541" i="7"/>
  <c r="H540" i="7"/>
  <c r="H539" i="7"/>
  <c r="H538" i="7"/>
  <c r="H537" i="7"/>
  <c r="H536" i="7"/>
  <c r="H535" i="7"/>
  <c r="H534" i="7"/>
  <c r="H533" i="7"/>
  <c r="H532" i="7"/>
  <c r="H531" i="7"/>
  <c r="H530" i="7"/>
  <c r="H529" i="7"/>
  <c r="H528" i="7"/>
  <c r="H527" i="7"/>
  <c r="H526" i="7"/>
  <c r="H525" i="7"/>
  <c r="H524" i="7"/>
  <c r="H523" i="7"/>
  <c r="H522" i="7"/>
  <c r="H521" i="7"/>
  <c r="H520" i="7"/>
  <c r="H519" i="7"/>
  <c r="H518" i="7"/>
  <c r="H517" i="7"/>
  <c r="H516" i="7"/>
  <c r="H515" i="7"/>
  <c r="H514" i="7"/>
  <c r="H513" i="7"/>
  <c r="H512" i="7"/>
  <c r="H511" i="7"/>
  <c r="H510" i="7"/>
  <c r="H509" i="7"/>
  <c r="H508" i="7"/>
  <c r="H507" i="7"/>
  <c r="H506" i="7"/>
  <c r="H505" i="7"/>
  <c r="H504" i="7"/>
  <c r="H503" i="7"/>
  <c r="H502" i="7"/>
  <c r="H501" i="7"/>
  <c r="H500" i="7"/>
  <c r="H499" i="7"/>
  <c r="H498" i="7"/>
  <c r="H497" i="7"/>
  <c r="H496" i="7"/>
  <c r="H495" i="7"/>
  <c r="H494" i="7"/>
  <c r="H493" i="7"/>
  <c r="H492" i="7"/>
  <c r="H491" i="7"/>
  <c r="H490" i="7"/>
  <c r="H489" i="7"/>
  <c r="H488" i="7"/>
  <c r="H487" i="7"/>
  <c r="H486" i="7"/>
  <c r="H485" i="7"/>
  <c r="H484" i="7"/>
  <c r="H483" i="7"/>
  <c r="H482" i="7"/>
  <c r="H481" i="7"/>
  <c r="H480" i="7"/>
  <c r="H479" i="7"/>
  <c r="H478" i="7"/>
  <c r="H477" i="7"/>
  <c r="H476" i="7"/>
  <c r="H475" i="7"/>
  <c r="H474" i="7"/>
  <c r="H473" i="7"/>
  <c r="H472" i="7"/>
  <c r="H471" i="7"/>
  <c r="H470" i="7"/>
  <c r="H469" i="7"/>
  <c r="H468" i="7"/>
  <c r="H467" i="7"/>
  <c r="H466" i="7"/>
  <c r="H465" i="7"/>
  <c r="H464" i="7"/>
  <c r="H463" i="7"/>
  <c r="H462" i="7"/>
  <c r="H461" i="7"/>
  <c r="H460" i="7"/>
  <c r="H459" i="7"/>
  <c r="H458" i="7"/>
  <c r="H457" i="7"/>
  <c r="H456" i="7"/>
  <c r="H455" i="7"/>
  <c r="H454" i="7"/>
  <c r="H453" i="7"/>
  <c r="H452" i="7"/>
  <c r="H451" i="7"/>
  <c r="H450" i="7"/>
  <c r="H449" i="7"/>
  <c r="H448" i="7"/>
  <c r="H447" i="7"/>
  <c r="H446" i="7"/>
  <c r="H445" i="7"/>
  <c r="H444" i="7"/>
  <c r="H443" i="7"/>
  <c r="H442" i="7"/>
  <c r="H441" i="7"/>
  <c r="H440" i="7"/>
  <c r="H439" i="7"/>
  <c r="H438" i="7"/>
  <c r="H437" i="7"/>
  <c r="H436" i="7"/>
  <c r="H435" i="7"/>
  <c r="H434" i="7"/>
  <c r="H433" i="7"/>
  <c r="H432" i="7"/>
  <c r="H431" i="7"/>
  <c r="H430" i="7"/>
  <c r="H429" i="7"/>
  <c r="H428" i="7"/>
  <c r="H427" i="7"/>
  <c r="H426" i="7"/>
  <c r="H425" i="7"/>
  <c r="H424" i="7"/>
  <c r="H423" i="7"/>
  <c r="H422" i="7"/>
  <c r="H421" i="7"/>
  <c r="H420" i="7"/>
  <c r="H419" i="7"/>
  <c r="H418" i="7"/>
  <c r="H417" i="7"/>
  <c r="H416" i="7"/>
  <c r="H415" i="7"/>
  <c r="H414" i="7"/>
  <c r="H413" i="7"/>
  <c r="H412" i="7"/>
  <c r="H411" i="7"/>
  <c r="H410" i="7"/>
  <c r="H409" i="7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5" i="7"/>
  <c r="H394" i="7"/>
  <c r="H393" i="7"/>
  <c r="H392" i="7"/>
  <c r="H391" i="7"/>
  <c r="H390" i="7"/>
  <c r="H389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H2" i="7"/>
  <c r="I2" i="7"/>
  <c r="J2" i="7"/>
  <c r="F1119" i="7"/>
  <c r="E1119" i="7"/>
  <c r="G1119" i="7" s="1"/>
  <c r="F1118" i="7"/>
  <c r="E1118" i="7"/>
  <c r="G1118" i="7" s="1"/>
  <c r="F1117" i="7"/>
  <c r="E1117" i="7"/>
  <c r="G1117" i="7" s="1"/>
  <c r="F1116" i="7"/>
  <c r="E1116" i="7"/>
  <c r="G1116" i="7" s="1"/>
  <c r="F1115" i="7"/>
  <c r="E1115" i="7"/>
  <c r="G1115" i="7" s="1"/>
  <c r="F1114" i="7"/>
  <c r="E1114" i="7"/>
  <c r="G1114" i="7" s="1"/>
  <c r="F1113" i="7"/>
  <c r="E1113" i="7"/>
  <c r="G1113" i="7" s="1"/>
  <c r="F1112" i="7"/>
  <c r="E1112" i="7"/>
  <c r="G1112" i="7" s="1"/>
  <c r="F1111" i="7"/>
  <c r="E1111" i="7"/>
  <c r="G1111" i="7" s="1"/>
  <c r="F1110" i="7"/>
  <c r="E1110" i="7"/>
  <c r="G1110" i="7" s="1"/>
  <c r="F1109" i="7"/>
  <c r="E1109" i="7"/>
  <c r="G1109" i="7" s="1"/>
  <c r="F1108" i="7"/>
  <c r="E1108" i="7"/>
  <c r="G1108" i="7" s="1"/>
  <c r="F1107" i="7"/>
  <c r="E1107" i="7"/>
  <c r="G1107" i="7" s="1"/>
  <c r="F1106" i="7"/>
  <c r="E1106" i="7"/>
  <c r="G1106" i="7" s="1"/>
  <c r="F1105" i="7"/>
  <c r="E1105" i="7"/>
  <c r="G1105" i="7" s="1"/>
  <c r="F1104" i="7"/>
  <c r="E1104" i="7"/>
  <c r="G1104" i="7" s="1"/>
  <c r="F1103" i="7"/>
  <c r="E1103" i="7"/>
  <c r="G1103" i="7" s="1"/>
  <c r="F1102" i="7"/>
  <c r="E1102" i="7"/>
  <c r="G1102" i="7" s="1"/>
  <c r="F1101" i="7"/>
  <c r="E1101" i="7"/>
  <c r="G1101" i="7" s="1"/>
  <c r="F1100" i="7"/>
  <c r="E1100" i="7"/>
  <c r="G1100" i="7" s="1"/>
  <c r="F1099" i="7"/>
  <c r="E1099" i="7"/>
  <c r="G1099" i="7" s="1"/>
  <c r="F1098" i="7"/>
  <c r="E1098" i="7"/>
  <c r="G1098" i="7" s="1"/>
  <c r="F1097" i="7"/>
  <c r="E1097" i="7"/>
  <c r="G1097" i="7" s="1"/>
  <c r="F1096" i="7"/>
  <c r="E1096" i="7"/>
  <c r="G1096" i="7" s="1"/>
  <c r="F1095" i="7"/>
  <c r="E1095" i="7"/>
  <c r="G1095" i="7" s="1"/>
  <c r="F1094" i="7"/>
  <c r="E1094" i="7"/>
  <c r="G1094" i="7" s="1"/>
  <c r="F1093" i="7"/>
  <c r="E1093" i="7"/>
  <c r="G1093" i="7" s="1"/>
  <c r="F1092" i="7"/>
  <c r="E1092" i="7"/>
  <c r="G1092" i="7" s="1"/>
  <c r="F1091" i="7"/>
  <c r="E1091" i="7"/>
  <c r="G1091" i="7" s="1"/>
  <c r="F1090" i="7"/>
  <c r="E1090" i="7"/>
  <c r="G1090" i="7" s="1"/>
  <c r="F1089" i="7"/>
  <c r="E1089" i="7"/>
  <c r="G1089" i="7" s="1"/>
  <c r="F1088" i="7"/>
  <c r="E1088" i="7"/>
  <c r="G1088" i="7" s="1"/>
  <c r="F1087" i="7"/>
  <c r="E1087" i="7"/>
  <c r="G1087" i="7" s="1"/>
  <c r="F1086" i="7"/>
  <c r="E1086" i="7"/>
  <c r="G1086" i="7" s="1"/>
  <c r="F1085" i="7"/>
  <c r="E1085" i="7"/>
  <c r="G1085" i="7" s="1"/>
  <c r="F1084" i="7"/>
  <c r="E1084" i="7"/>
  <c r="G1084" i="7" s="1"/>
  <c r="F1083" i="7"/>
  <c r="E1083" i="7"/>
  <c r="G1083" i="7" s="1"/>
  <c r="F1082" i="7"/>
  <c r="E1082" i="7"/>
  <c r="G1082" i="7" s="1"/>
  <c r="F1081" i="7"/>
  <c r="E1081" i="7"/>
  <c r="G1081" i="7" s="1"/>
  <c r="F1080" i="7"/>
  <c r="E1080" i="7"/>
  <c r="G1080" i="7" s="1"/>
  <c r="F1079" i="7"/>
  <c r="E1079" i="7"/>
  <c r="G1079" i="7" s="1"/>
  <c r="F1078" i="7"/>
  <c r="E1078" i="7"/>
  <c r="G1078" i="7" s="1"/>
  <c r="F1077" i="7"/>
  <c r="E1077" i="7"/>
  <c r="G1077" i="7" s="1"/>
  <c r="F1076" i="7"/>
  <c r="E1076" i="7"/>
  <c r="G1076" i="7" s="1"/>
  <c r="F1075" i="7"/>
  <c r="E1075" i="7"/>
  <c r="G1075" i="7" s="1"/>
  <c r="F1074" i="7"/>
  <c r="E1074" i="7"/>
  <c r="G1074" i="7" s="1"/>
  <c r="F1073" i="7"/>
  <c r="E1073" i="7"/>
  <c r="G1073" i="7" s="1"/>
  <c r="F1072" i="7"/>
  <c r="E1072" i="7"/>
  <c r="G1072" i="7" s="1"/>
  <c r="F1071" i="7"/>
  <c r="E1071" i="7"/>
  <c r="G1071" i="7" s="1"/>
  <c r="F1070" i="7"/>
  <c r="E1070" i="7"/>
  <c r="G1070" i="7" s="1"/>
  <c r="F1069" i="7"/>
  <c r="E1069" i="7"/>
  <c r="G1069" i="7" s="1"/>
  <c r="F1068" i="7"/>
  <c r="E1068" i="7"/>
  <c r="G1068" i="7" s="1"/>
  <c r="F1067" i="7"/>
  <c r="E1067" i="7"/>
  <c r="G1067" i="7" s="1"/>
  <c r="F1066" i="7"/>
  <c r="E1066" i="7"/>
  <c r="G1066" i="7" s="1"/>
  <c r="F1065" i="7"/>
  <c r="E1065" i="7"/>
  <c r="G1065" i="7" s="1"/>
  <c r="F1064" i="7"/>
  <c r="E1064" i="7"/>
  <c r="G1064" i="7" s="1"/>
  <c r="F1063" i="7"/>
  <c r="E1063" i="7"/>
  <c r="G1063" i="7" s="1"/>
  <c r="F1062" i="7"/>
  <c r="E1062" i="7"/>
  <c r="G1062" i="7" s="1"/>
  <c r="F1061" i="7"/>
  <c r="E1061" i="7"/>
  <c r="G1061" i="7" s="1"/>
  <c r="F1060" i="7"/>
  <c r="E1060" i="7"/>
  <c r="G1060" i="7" s="1"/>
  <c r="F1059" i="7"/>
  <c r="E1059" i="7"/>
  <c r="G1059" i="7" s="1"/>
  <c r="F1058" i="7"/>
  <c r="E1058" i="7"/>
  <c r="G1058" i="7" s="1"/>
  <c r="F1057" i="7"/>
  <c r="E1057" i="7"/>
  <c r="G1057" i="7" s="1"/>
  <c r="F1056" i="7"/>
  <c r="E1056" i="7"/>
  <c r="G1056" i="7" s="1"/>
  <c r="F1055" i="7"/>
  <c r="E1055" i="7"/>
  <c r="G1055" i="7" s="1"/>
  <c r="F1054" i="7"/>
  <c r="E1054" i="7"/>
  <c r="G1054" i="7" s="1"/>
  <c r="F1053" i="7"/>
  <c r="E1053" i="7"/>
  <c r="G1053" i="7" s="1"/>
  <c r="F1052" i="7"/>
  <c r="E1052" i="7"/>
  <c r="G1052" i="7" s="1"/>
  <c r="F1051" i="7"/>
  <c r="E1051" i="7"/>
  <c r="G1051" i="7" s="1"/>
  <c r="F1050" i="7"/>
  <c r="E1050" i="7"/>
  <c r="G1050" i="7" s="1"/>
  <c r="F1049" i="7"/>
  <c r="E1049" i="7"/>
  <c r="G1049" i="7" s="1"/>
  <c r="F1048" i="7"/>
  <c r="E1048" i="7"/>
  <c r="G1048" i="7" s="1"/>
  <c r="F1047" i="7"/>
  <c r="E1047" i="7"/>
  <c r="G1047" i="7" s="1"/>
  <c r="F1046" i="7"/>
  <c r="E1046" i="7"/>
  <c r="G1046" i="7" s="1"/>
  <c r="F1045" i="7"/>
  <c r="E1045" i="7"/>
  <c r="G1045" i="7" s="1"/>
  <c r="F1044" i="7"/>
  <c r="E1044" i="7"/>
  <c r="G1044" i="7" s="1"/>
  <c r="F1043" i="7"/>
  <c r="E1043" i="7"/>
  <c r="G1043" i="7" s="1"/>
  <c r="F1042" i="7"/>
  <c r="E1042" i="7"/>
  <c r="G1042" i="7" s="1"/>
  <c r="F1041" i="7"/>
  <c r="E1041" i="7"/>
  <c r="G1041" i="7" s="1"/>
  <c r="F1040" i="7"/>
  <c r="E1040" i="7"/>
  <c r="G1040" i="7" s="1"/>
  <c r="F1039" i="7"/>
  <c r="E1039" i="7"/>
  <c r="G1039" i="7" s="1"/>
  <c r="F1038" i="7"/>
  <c r="E1038" i="7"/>
  <c r="G1038" i="7" s="1"/>
  <c r="F1037" i="7"/>
  <c r="E1037" i="7"/>
  <c r="G1037" i="7" s="1"/>
  <c r="F1036" i="7"/>
  <c r="E1036" i="7"/>
  <c r="G1036" i="7" s="1"/>
  <c r="F1035" i="7"/>
  <c r="E1035" i="7"/>
  <c r="G1035" i="7" s="1"/>
  <c r="F1034" i="7"/>
  <c r="E1034" i="7"/>
  <c r="G1034" i="7" s="1"/>
  <c r="F1033" i="7"/>
  <c r="E1033" i="7"/>
  <c r="G1033" i="7" s="1"/>
  <c r="F1032" i="7"/>
  <c r="E1032" i="7"/>
  <c r="G1032" i="7" s="1"/>
  <c r="F1031" i="7"/>
  <c r="E1031" i="7"/>
  <c r="G1031" i="7" s="1"/>
  <c r="F1030" i="7"/>
  <c r="E1030" i="7"/>
  <c r="G1030" i="7" s="1"/>
  <c r="F1029" i="7"/>
  <c r="E1029" i="7"/>
  <c r="G1029" i="7" s="1"/>
  <c r="F1028" i="7"/>
  <c r="E1028" i="7"/>
  <c r="G1028" i="7" s="1"/>
  <c r="F1027" i="7"/>
  <c r="E1027" i="7"/>
  <c r="G1027" i="7" s="1"/>
  <c r="F1026" i="7"/>
  <c r="E1026" i="7"/>
  <c r="G1026" i="7" s="1"/>
  <c r="F1025" i="7"/>
  <c r="E1025" i="7"/>
  <c r="G1025" i="7" s="1"/>
  <c r="F1024" i="7"/>
  <c r="E1024" i="7"/>
  <c r="G1024" i="7" s="1"/>
  <c r="F1023" i="7"/>
  <c r="E1023" i="7"/>
  <c r="G1023" i="7" s="1"/>
  <c r="F1022" i="7"/>
  <c r="E1022" i="7"/>
  <c r="G1022" i="7" s="1"/>
  <c r="F1021" i="7"/>
  <c r="E1021" i="7"/>
  <c r="G1021" i="7" s="1"/>
  <c r="F1020" i="7"/>
  <c r="E1020" i="7"/>
  <c r="G1020" i="7" s="1"/>
  <c r="F1019" i="7"/>
  <c r="E1019" i="7"/>
  <c r="G1019" i="7" s="1"/>
  <c r="F1018" i="7"/>
  <c r="E1018" i="7"/>
  <c r="G1018" i="7" s="1"/>
  <c r="F1017" i="7"/>
  <c r="E1017" i="7"/>
  <c r="G1017" i="7" s="1"/>
  <c r="F1016" i="7"/>
  <c r="E1016" i="7"/>
  <c r="G1016" i="7" s="1"/>
  <c r="F1015" i="7"/>
  <c r="E1015" i="7"/>
  <c r="G1015" i="7" s="1"/>
  <c r="F1014" i="7"/>
  <c r="E1014" i="7"/>
  <c r="G1014" i="7" s="1"/>
  <c r="F1013" i="7"/>
  <c r="E1013" i="7"/>
  <c r="G1013" i="7" s="1"/>
  <c r="F1012" i="7"/>
  <c r="E1012" i="7"/>
  <c r="G1012" i="7" s="1"/>
  <c r="F1011" i="7"/>
  <c r="E1011" i="7"/>
  <c r="G1011" i="7" s="1"/>
  <c r="F1010" i="7"/>
  <c r="E1010" i="7"/>
  <c r="G1010" i="7" s="1"/>
  <c r="F1009" i="7"/>
  <c r="E1009" i="7"/>
  <c r="G1009" i="7" s="1"/>
  <c r="F1008" i="7"/>
  <c r="E1008" i="7"/>
  <c r="G1008" i="7" s="1"/>
  <c r="F1007" i="7"/>
  <c r="E1007" i="7"/>
  <c r="G1007" i="7" s="1"/>
  <c r="F1006" i="7"/>
  <c r="E1006" i="7"/>
  <c r="G1006" i="7" s="1"/>
  <c r="F1005" i="7"/>
  <c r="E1005" i="7"/>
  <c r="G1005" i="7" s="1"/>
  <c r="F1004" i="7"/>
  <c r="E1004" i="7"/>
  <c r="G1004" i="7" s="1"/>
  <c r="F1003" i="7"/>
  <c r="E1003" i="7"/>
  <c r="G1003" i="7" s="1"/>
  <c r="F1002" i="7"/>
  <c r="E1002" i="7"/>
  <c r="G1002" i="7" s="1"/>
  <c r="F1001" i="7"/>
  <c r="E1001" i="7"/>
  <c r="G1001" i="7" s="1"/>
  <c r="F1000" i="7"/>
  <c r="E1000" i="7"/>
  <c r="G1000" i="7" s="1"/>
  <c r="F999" i="7"/>
  <c r="E999" i="7"/>
  <c r="G999" i="7" s="1"/>
  <c r="F998" i="7"/>
  <c r="E998" i="7"/>
  <c r="G998" i="7" s="1"/>
  <c r="F997" i="7"/>
  <c r="E997" i="7"/>
  <c r="G997" i="7" s="1"/>
  <c r="F996" i="7"/>
  <c r="E996" i="7"/>
  <c r="G996" i="7" s="1"/>
  <c r="F995" i="7"/>
  <c r="E995" i="7"/>
  <c r="G995" i="7" s="1"/>
  <c r="F994" i="7"/>
  <c r="E994" i="7"/>
  <c r="G994" i="7" s="1"/>
  <c r="F993" i="7"/>
  <c r="E993" i="7"/>
  <c r="G993" i="7" s="1"/>
  <c r="F992" i="7"/>
  <c r="E992" i="7"/>
  <c r="G992" i="7" s="1"/>
  <c r="F991" i="7"/>
  <c r="E991" i="7"/>
  <c r="G991" i="7" s="1"/>
  <c r="F990" i="7"/>
  <c r="E990" i="7"/>
  <c r="G990" i="7" s="1"/>
  <c r="F989" i="7"/>
  <c r="E989" i="7"/>
  <c r="G989" i="7" s="1"/>
  <c r="F988" i="7"/>
  <c r="E988" i="7"/>
  <c r="G988" i="7" s="1"/>
  <c r="F987" i="7"/>
  <c r="E987" i="7"/>
  <c r="G987" i="7" s="1"/>
  <c r="F986" i="7"/>
  <c r="E986" i="7"/>
  <c r="G986" i="7" s="1"/>
  <c r="F985" i="7"/>
  <c r="E985" i="7"/>
  <c r="G985" i="7" s="1"/>
  <c r="F984" i="7"/>
  <c r="E984" i="7"/>
  <c r="G984" i="7" s="1"/>
  <c r="F983" i="7"/>
  <c r="E983" i="7"/>
  <c r="G983" i="7" s="1"/>
  <c r="F982" i="7"/>
  <c r="E982" i="7"/>
  <c r="G982" i="7" s="1"/>
  <c r="F981" i="7"/>
  <c r="E981" i="7"/>
  <c r="G981" i="7" s="1"/>
  <c r="F980" i="7"/>
  <c r="E980" i="7"/>
  <c r="G980" i="7" s="1"/>
  <c r="F979" i="7"/>
  <c r="E979" i="7"/>
  <c r="G979" i="7" s="1"/>
  <c r="F978" i="7"/>
  <c r="E978" i="7"/>
  <c r="G978" i="7" s="1"/>
  <c r="F977" i="7"/>
  <c r="E977" i="7"/>
  <c r="G977" i="7" s="1"/>
  <c r="F976" i="7"/>
  <c r="E976" i="7"/>
  <c r="G976" i="7" s="1"/>
  <c r="F975" i="7"/>
  <c r="E975" i="7"/>
  <c r="G975" i="7" s="1"/>
  <c r="F974" i="7"/>
  <c r="E974" i="7"/>
  <c r="G974" i="7" s="1"/>
  <c r="F973" i="7"/>
  <c r="E973" i="7"/>
  <c r="G973" i="7" s="1"/>
  <c r="F972" i="7"/>
  <c r="E972" i="7"/>
  <c r="G972" i="7" s="1"/>
  <c r="F971" i="7"/>
  <c r="E971" i="7"/>
  <c r="G971" i="7" s="1"/>
  <c r="F970" i="7"/>
  <c r="E970" i="7"/>
  <c r="G970" i="7" s="1"/>
  <c r="F969" i="7"/>
  <c r="E969" i="7"/>
  <c r="G969" i="7" s="1"/>
  <c r="F968" i="7"/>
  <c r="E968" i="7"/>
  <c r="G968" i="7" s="1"/>
  <c r="F967" i="7"/>
  <c r="E967" i="7"/>
  <c r="G967" i="7" s="1"/>
  <c r="F966" i="7"/>
  <c r="E966" i="7"/>
  <c r="G966" i="7" s="1"/>
  <c r="F965" i="7"/>
  <c r="E965" i="7"/>
  <c r="G965" i="7" s="1"/>
  <c r="F964" i="7"/>
  <c r="E964" i="7"/>
  <c r="G964" i="7" s="1"/>
  <c r="F963" i="7"/>
  <c r="E963" i="7"/>
  <c r="G963" i="7" s="1"/>
  <c r="F962" i="7"/>
  <c r="E962" i="7"/>
  <c r="G962" i="7" s="1"/>
  <c r="F961" i="7"/>
  <c r="E961" i="7"/>
  <c r="G961" i="7" s="1"/>
  <c r="F960" i="7"/>
  <c r="E960" i="7"/>
  <c r="G960" i="7" s="1"/>
  <c r="F959" i="7"/>
  <c r="E959" i="7"/>
  <c r="G959" i="7" s="1"/>
  <c r="F958" i="7"/>
  <c r="E958" i="7"/>
  <c r="G958" i="7" s="1"/>
  <c r="F957" i="7"/>
  <c r="E957" i="7"/>
  <c r="G957" i="7" s="1"/>
  <c r="F956" i="7"/>
  <c r="E956" i="7"/>
  <c r="G956" i="7" s="1"/>
  <c r="F955" i="7"/>
  <c r="E955" i="7"/>
  <c r="G955" i="7" s="1"/>
  <c r="F954" i="7"/>
  <c r="E954" i="7"/>
  <c r="G954" i="7" s="1"/>
  <c r="F953" i="7"/>
  <c r="E953" i="7"/>
  <c r="G953" i="7" s="1"/>
  <c r="F952" i="7"/>
  <c r="E952" i="7"/>
  <c r="G952" i="7" s="1"/>
  <c r="F951" i="7"/>
  <c r="E951" i="7"/>
  <c r="G951" i="7" s="1"/>
  <c r="F950" i="7"/>
  <c r="E950" i="7"/>
  <c r="G950" i="7" s="1"/>
  <c r="F949" i="7"/>
  <c r="E949" i="7"/>
  <c r="G949" i="7" s="1"/>
  <c r="F948" i="7"/>
  <c r="E948" i="7"/>
  <c r="G948" i="7" s="1"/>
  <c r="F947" i="7"/>
  <c r="E947" i="7"/>
  <c r="G947" i="7" s="1"/>
  <c r="F946" i="7"/>
  <c r="E946" i="7"/>
  <c r="G946" i="7" s="1"/>
  <c r="F945" i="7"/>
  <c r="E945" i="7"/>
  <c r="G945" i="7" s="1"/>
  <c r="F944" i="7"/>
  <c r="E944" i="7"/>
  <c r="G944" i="7" s="1"/>
  <c r="F943" i="7"/>
  <c r="E943" i="7"/>
  <c r="G943" i="7" s="1"/>
  <c r="F942" i="7"/>
  <c r="E942" i="7"/>
  <c r="G942" i="7" s="1"/>
  <c r="F941" i="7"/>
  <c r="E941" i="7"/>
  <c r="G941" i="7" s="1"/>
  <c r="F940" i="7"/>
  <c r="E940" i="7"/>
  <c r="G940" i="7" s="1"/>
  <c r="F939" i="7"/>
  <c r="E939" i="7"/>
  <c r="G939" i="7" s="1"/>
  <c r="F938" i="7"/>
  <c r="E938" i="7"/>
  <c r="G938" i="7" s="1"/>
  <c r="F937" i="7"/>
  <c r="E937" i="7"/>
  <c r="G937" i="7" s="1"/>
  <c r="F936" i="7"/>
  <c r="E936" i="7"/>
  <c r="G936" i="7" s="1"/>
  <c r="F935" i="7"/>
  <c r="E935" i="7"/>
  <c r="G935" i="7" s="1"/>
  <c r="F934" i="7"/>
  <c r="E934" i="7"/>
  <c r="G934" i="7" s="1"/>
  <c r="F933" i="7"/>
  <c r="E933" i="7"/>
  <c r="G933" i="7" s="1"/>
  <c r="F932" i="7"/>
  <c r="E932" i="7"/>
  <c r="G932" i="7" s="1"/>
  <c r="F931" i="7"/>
  <c r="E931" i="7"/>
  <c r="G931" i="7" s="1"/>
  <c r="F930" i="7"/>
  <c r="E930" i="7"/>
  <c r="G930" i="7" s="1"/>
  <c r="F929" i="7"/>
  <c r="E929" i="7"/>
  <c r="G929" i="7" s="1"/>
  <c r="F928" i="7"/>
  <c r="E928" i="7"/>
  <c r="G928" i="7" s="1"/>
  <c r="F927" i="7"/>
  <c r="E927" i="7"/>
  <c r="G927" i="7" s="1"/>
  <c r="F926" i="7"/>
  <c r="E926" i="7"/>
  <c r="G926" i="7" s="1"/>
  <c r="F925" i="7"/>
  <c r="E925" i="7"/>
  <c r="G925" i="7" s="1"/>
  <c r="F924" i="7"/>
  <c r="E924" i="7"/>
  <c r="G924" i="7" s="1"/>
  <c r="F923" i="7"/>
  <c r="E923" i="7"/>
  <c r="G923" i="7" s="1"/>
  <c r="F922" i="7"/>
  <c r="E922" i="7"/>
  <c r="G922" i="7" s="1"/>
  <c r="F921" i="7"/>
  <c r="E921" i="7"/>
  <c r="G921" i="7" s="1"/>
  <c r="F920" i="7"/>
  <c r="E920" i="7"/>
  <c r="G920" i="7" s="1"/>
  <c r="F919" i="7"/>
  <c r="E919" i="7"/>
  <c r="G919" i="7" s="1"/>
  <c r="F918" i="7"/>
  <c r="E918" i="7"/>
  <c r="G918" i="7" s="1"/>
  <c r="F917" i="7"/>
  <c r="E917" i="7"/>
  <c r="G917" i="7" s="1"/>
  <c r="F916" i="7"/>
  <c r="E916" i="7"/>
  <c r="G916" i="7" s="1"/>
  <c r="F915" i="7"/>
  <c r="E915" i="7"/>
  <c r="G915" i="7" s="1"/>
  <c r="F914" i="7"/>
  <c r="E914" i="7"/>
  <c r="G914" i="7" s="1"/>
  <c r="F913" i="7"/>
  <c r="E913" i="7"/>
  <c r="G913" i="7" s="1"/>
  <c r="F912" i="7"/>
  <c r="E912" i="7"/>
  <c r="G912" i="7" s="1"/>
  <c r="F911" i="7"/>
  <c r="E911" i="7"/>
  <c r="G911" i="7" s="1"/>
  <c r="F910" i="7"/>
  <c r="E910" i="7"/>
  <c r="G910" i="7" s="1"/>
  <c r="F909" i="7"/>
  <c r="E909" i="7"/>
  <c r="G909" i="7" s="1"/>
  <c r="F908" i="7"/>
  <c r="E908" i="7"/>
  <c r="G908" i="7" s="1"/>
  <c r="F907" i="7"/>
  <c r="E907" i="7"/>
  <c r="G907" i="7" s="1"/>
  <c r="F906" i="7"/>
  <c r="E906" i="7"/>
  <c r="G906" i="7" s="1"/>
  <c r="F905" i="7"/>
  <c r="E905" i="7"/>
  <c r="G905" i="7" s="1"/>
  <c r="F904" i="7"/>
  <c r="E904" i="7"/>
  <c r="G904" i="7" s="1"/>
  <c r="F903" i="7"/>
  <c r="E903" i="7"/>
  <c r="G903" i="7" s="1"/>
  <c r="F902" i="7"/>
  <c r="E902" i="7"/>
  <c r="G902" i="7" s="1"/>
  <c r="F901" i="7"/>
  <c r="E901" i="7"/>
  <c r="G901" i="7" s="1"/>
  <c r="F900" i="7"/>
  <c r="E900" i="7"/>
  <c r="G900" i="7" s="1"/>
  <c r="F899" i="7"/>
  <c r="E899" i="7"/>
  <c r="G899" i="7" s="1"/>
  <c r="F898" i="7"/>
  <c r="E898" i="7"/>
  <c r="G898" i="7" s="1"/>
  <c r="F897" i="7"/>
  <c r="E897" i="7"/>
  <c r="G897" i="7" s="1"/>
  <c r="F896" i="7"/>
  <c r="E896" i="7"/>
  <c r="G896" i="7" s="1"/>
  <c r="F895" i="7"/>
  <c r="E895" i="7"/>
  <c r="G895" i="7" s="1"/>
  <c r="F894" i="7"/>
  <c r="E894" i="7"/>
  <c r="G894" i="7" s="1"/>
  <c r="F893" i="7"/>
  <c r="E893" i="7"/>
  <c r="G893" i="7" s="1"/>
  <c r="F892" i="7"/>
  <c r="E892" i="7"/>
  <c r="G892" i="7" s="1"/>
  <c r="F891" i="7"/>
  <c r="E891" i="7"/>
  <c r="G891" i="7" s="1"/>
  <c r="F890" i="7"/>
  <c r="E890" i="7"/>
  <c r="G890" i="7" s="1"/>
  <c r="F889" i="7"/>
  <c r="E889" i="7"/>
  <c r="G889" i="7" s="1"/>
  <c r="F888" i="7"/>
  <c r="E888" i="7"/>
  <c r="G888" i="7" s="1"/>
  <c r="F887" i="7"/>
  <c r="E887" i="7"/>
  <c r="G887" i="7" s="1"/>
  <c r="F886" i="7"/>
  <c r="E886" i="7"/>
  <c r="G886" i="7" s="1"/>
  <c r="F885" i="7"/>
  <c r="E885" i="7"/>
  <c r="G885" i="7" s="1"/>
  <c r="F884" i="7"/>
  <c r="E884" i="7"/>
  <c r="G884" i="7" s="1"/>
  <c r="F883" i="7"/>
  <c r="E883" i="7"/>
  <c r="G883" i="7" s="1"/>
  <c r="F882" i="7"/>
  <c r="E882" i="7"/>
  <c r="G882" i="7" s="1"/>
  <c r="F881" i="7"/>
  <c r="E881" i="7"/>
  <c r="G881" i="7" s="1"/>
  <c r="F880" i="7"/>
  <c r="E880" i="7"/>
  <c r="G880" i="7" s="1"/>
  <c r="F879" i="7"/>
  <c r="E879" i="7"/>
  <c r="G879" i="7" s="1"/>
  <c r="F878" i="7"/>
  <c r="E878" i="7"/>
  <c r="G878" i="7" s="1"/>
  <c r="F877" i="7"/>
  <c r="E877" i="7"/>
  <c r="G877" i="7" s="1"/>
  <c r="F876" i="7"/>
  <c r="E876" i="7"/>
  <c r="G876" i="7" s="1"/>
  <c r="F875" i="7"/>
  <c r="E875" i="7"/>
  <c r="G875" i="7" s="1"/>
  <c r="F874" i="7"/>
  <c r="E874" i="7"/>
  <c r="G874" i="7" s="1"/>
  <c r="F873" i="7"/>
  <c r="E873" i="7"/>
  <c r="G873" i="7" s="1"/>
  <c r="F872" i="7"/>
  <c r="E872" i="7"/>
  <c r="G872" i="7" s="1"/>
  <c r="F871" i="7"/>
  <c r="E871" i="7"/>
  <c r="G871" i="7" s="1"/>
  <c r="F870" i="7"/>
  <c r="E870" i="7"/>
  <c r="G870" i="7" s="1"/>
  <c r="F869" i="7"/>
  <c r="E869" i="7"/>
  <c r="G869" i="7" s="1"/>
  <c r="F868" i="7"/>
  <c r="E868" i="7"/>
  <c r="G868" i="7" s="1"/>
  <c r="F867" i="7"/>
  <c r="E867" i="7"/>
  <c r="G867" i="7" s="1"/>
  <c r="F866" i="7"/>
  <c r="E866" i="7"/>
  <c r="G866" i="7" s="1"/>
  <c r="F865" i="7"/>
  <c r="E865" i="7"/>
  <c r="G865" i="7" s="1"/>
  <c r="F864" i="7"/>
  <c r="E864" i="7"/>
  <c r="G864" i="7" s="1"/>
  <c r="F863" i="7"/>
  <c r="E863" i="7"/>
  <c r="G863" i="7" s="1"/>
  <c r="F862" i="7"/>
  <c r="E862" i="7"/>
  <c r="G862" i="7" s="1"/>
  <c r="F861" i="7"/>
  <c r="E861" i="7"/>
  <c r="G861" i="7" s="1"/>
  <c r="F860" i="7"/>
  <c r="E860" i="7"/>
  <c r="G860" i="7" s="1"/>
  <c r="F859" i="7"/>
  <c r="E859" i="7"/>
  <c r="G859" i="7" s="1"/>
  <c r="F858" i="7"/>
  <c r="E858" i="7"/>
  <c r="G858" i="7" s="1"/>
  <c r="F857" i="7"/>
  <c r="E857" i="7"/>
  <c r="G857" i="7" s="1"/>
  <c r="F856" i="7"/>
  <c r="E856" i="7"/>
  <c r="G856" i="7" s="1"/>
  <c r="F855" i="7"/>
  <c r="E855" i="7"/>
  <c r="G855" i="7" s="1"/>
  <c r="F854" i="7"/>
  <c r="E854" i="7"/>
  <c r="G854" i="7" s="1"/>
  <c r="F853" i="7"/>
  <c r="E853" i="7"/>
  <c r="G853" i="7" s="1"/>
  <c r="F852" i="7"/>
  <c r="E852" i="7"/>
  <c r="G852" i="7" s="1"/>
  <c r="F851" i="7"/>
  <c r="E851" i="7"/>
  <c r="G851" i="7" s="1"/>
  <c r="F850" i="7"/>
  <c r="E850" i="7"/>
  <c r="G850" i="7" s="1"/>
  <c r="F849" i="7"/>
  <c r="E849" i="7"/>
  <c r="G849" i="7" s="1"/>
  <c r="F848" i="7"/>
  <c r="E848" i="7"/>
  <c r="G848" i="7" s="1"/>
  <c r="F847" i="7"/>
  <c r="E847" i="7"/>
  <c r="G847" i="7" s="1"/>
  <c r="F846" i="7"/>
  <c r="E846" i="7"/>
  <c r="G846" i="7" s="1"/>
  <c r="F845" i="7"/>
  <c r="E845" i="7"/>
  <c r="G845" i="7" s="1"/>
  <c r="F844" i="7"/>
  <c r="E844" i="7"/>
  <c r="G844" i="7" s="1"/>
  <c r="F843" i="7"/>
  <c r="E843" i="7"/>
  <c r="G843" i="7" s="1"/>
  <c r="F842" i="7"/>
  <c r="E842" i="7"/>
  <c r="G842" i="7" s="1"/>
  <c r="F841" i="7"/>
  <c r="E841" i="7"/>
  <c r="G841" i="7" s="1"/>
  <c r="F840" i="7"/>
  <c r="E840" i="7"/>
  <c r="G840" i="7" s="1"/>
  <c r="F839" i="7"/>
  <c r="E839" i="7"/>
  <c r="G839" i="7" s="1"/>
  <c r="F838" i="7"/>
  <c r="E838" i="7"/>
  <c r="G838" i="7" s="1"/>
  <c r="F837" i="7"/>
  <c r="E837" i="7"/>
  <c r="G837" i="7" s="1"/>
  <c r="F836" i="7"/>
  <c r="E836" i="7"/>
  <c r="G836" i="7" s="1"/>
  <c r="F835" i="7"/>
  <c r="E835" i="7"/>
  <c r="G835" i="7" s="1"/>
  <c r="F834" i="7"/>
  <c r="E834" i="7"/>
  <c r="G834" i="7" s="1"/>
  <c r="F833" i="7"/>
  <c r="E833" i="7"/>
  <c r="G833" i="7" s="1"/>
  <c r="F832" i="7"/>
  <c r="E832" i="7"/>
  <c r="G832" i="7" s="1"/>
  <c r="F831" i="7"/>
  <c r="E831" i="7"/>
  <c r="G831" i="7" s="1"/>
  <c r="F830" i="7"/>
  <c r="E830" i="7"/>
  <c r="G830" i="7" s="1"/>
  <c r="F829" i="7"/>
  <c r="E829" i="7"/>
  <c r="G829" i="7" s="1"/>
  <c r="F828" i="7"/>
  <c r="E828" i="7"/>
  <c r="G828" i="7" s="1"/>
  <c r="F827" i="7"/>
  <c r="E827" i="7"/>
  <c r="G827" i="7" s="1"/>
  <c r="F826" i="7"/>
  <c r="E826" i="7"/>
  <c r="G826" i="7" s="1"/>
  <c r="F825" i="7"/>
  <c r="E825" i="7"/>
  <c r="G825" i="7" s="1"/>
  <c r="F824" i="7"/>
  <c r="E824" i="7"/>
  <c r="G824" i="7" s="1"/>
  <c r="F823" i="7"/>
  <c r="E823" i="7"/>
  <c r="G823" i="7" s="1"/>
  <c r="F822" i="7"/>
  <c r="E822" i="7"/>
  <c r="G822" i="7" s="1"/>
  <c r="F821" i="7"/>
  <c r="E821" i="7"/>
  <c r="G821" i="7" s="1"/>
  <c r="F820" i="7"/>
  <c r="E820" i="7"/>
  <c r="G820" i="7" s="1"/>
  <c r="F819" i="7"/>
  <c r="E819" i="7"/>
  <c r="G819" i="7" s="1"/>
  <c r="F818" i="7"/>
  <c r="E818" i="7"/>
  <c r="G818" i="7" s="1"/>
  <c r="F817" i="7"/>
  <c r="E817" i="7"/>
  <c r="G817" i="7" s="1"/>
  <c r="F816" i="7"/>
  <c r="E816" i="7"/>
  <c r="G816" i="7" s="1"/>
  <c r="F815" i="7"/>
  <c r="E815" i="7"/>
  <c r="G815" i="7" s="1"/>
  <c r="F814" i="7"/>
  <c r="E814" i="7"/>
  <c r="G814" i="7" s="1"/>
  <c r="F813" i="7"/>
  <c r="E813" i="7"/>
  <c r="G813" i="7" s="1"/>
  <c r="F812" i="7"/>
  <c r="E812" i="7"/>
  <c r="G812" i="7" s="1"/>
  <c r="F811" i="7"/>
  <c r="E811" i="7"/>
  <c r="G811" i="7" s="1"/>
  <c r="F810" i="7"/>
  <c r="E810" i="7"/>
  <c r="G810" i="7" s="1"/>
  <c r="F809" i="7"/>
  <c r="E809" i="7"/>
  <c r="G809" i="7" s="1"/>
  <c r="F808" i="7"/>
  <c r="E808" i="7"/>
  <c r="G808" i="7" s="1"/>
  <c r="F807" i="7"/>
  <c r="E807" i="7"/>
  <c r="G807" i="7" s="1"/>
  <c r="F806" i="7"/>
  <c r="E806" i="7"/>
  <c r="G806" i="7" s="1"/>
  <c r="F805" i="7"/>
  <c r="E805" i="7"/>
  <c r="G805" i="7" s="1"/>
  <c r="F804" i="7"/>
  <c r="E804" i="7"/>
  <c r="G804" i="7" s="1"/>
  <c r="F803" i="7"/>
  <c r="E803" i="7"/>
  <c r="G803" i="7" s="1"/>
  <c r="F802" i="7"/>
  <c r="E802" i="7"/>
  <c r="G802" i="7" s="1"/>
  <c r="F801" i="7"/>
  <c r="E801" i="7"/>
  <c r="G801" i="7" s="1"/>
  <c r="F800" i="7"/>
  <c r="E800" i="7"/>
  <c r="G800" i="7" s="1"/>
  <c r="F799" i="7"/>
  <c r="E799" i="7"/>
  <c r="G799" i="7" s="1"/>
  <c r="F798" i="7"/>
  <c r="E798" i="7"/>
  <c r="G798" i="7" s="1"/>
  <c r="F797" i="7"/>
  <c r="E797" i="7"/>
  <c r="G797" i="7" s="1"/>
  <c r="F796" i="7"/>
  <c r="E796" i="7"/>
  <c r="G796" i="7" s="1"/>
  <c r="F795" i="7"/>
  <c r="E795" i="7"/>
  <c r="G795" i="7" s="1"/>
  <c r="F794" i="7"/>
  <c r="E794" i="7"/>
  <c r="G794" i="7" s="1"/>
  <c r="F793" i="7"/>
  <c r="E793" i="7"/>
  <c r="G793" i="7" s="1"/>
  <c r="F792" i="7"/>
  <c r="E792" i="7"/>
  <c r="G792" i="7" s="1"/>
  <c r="F791" i="7"/>
  <c r="E791" i="7"/>
  <c r="G791" i="7" s="1"/>
  <c r="F790" i="7"/>
  <c r="E790" i="7"/>
  <c r="G790" i="7" s="1"/>
  <c r="F789" i="7"/>
  <c r="E789" i="7"/>
  <c r="G789" i="7" s="1"/>
  <c r="F788" i="7"/>
  <c r="E788" i="7"/>
  <c r="G788" i="7" s="1"/>
  <c r="F787" i="7"/>
  <c r="E787" i="7"/>
  <c r="G787" i="7" s="1"/>
  <c r="F786" i="7"/>
  <c r="E786" i="7"/>
  <c r="G786" i="7" s="1"/>
  <c r="F785" i="7"/>
  <c r="E785" i="7"/>
  <c r="G785" i="7" s="1"/>
  <c r="F784" i="7"/>
  <c r="E784" i="7"/>
  <c r="G784" i="7" s="1"/>
  <c r="F783" i="7"/>
  <c r="E783" i="7"/>
  <c r="G783" i="7" s="1"/>
  <c r="F782" i="7"/>
  <c r="E782" i="7"/>
  <c r="G782" i="7" s="1"/>
  <c r="F781" i="7"/>
  <c r="E781" i="7"/>
  <c r="G781" i="7" s="1"/>
  <c r="F780" i="7"/>
  <c r="E780" i="7"/>
  <c r="G780" i="7" s="1"/>
  <c r="F779" i="7"/>
  <c r="E779" i="7"/>
  <c r="G779" i="7" s="1"/>
  <c r="F778" i="7"/>
  <c r="E778" i="7"/>
  <c r="G778" i="7" s="1"/>
  <c r="F777" i="7"/>
  <c r="E777" i="7"/>
  <c r="G777" i="7" s="1"/>
  <c r="F776" i="7"/>
  <c r="E776" i="7"/>
  <c r="G776" i="7" s="1"/>
  <c r="F775" i="7"/>
  <c r="E775" i="7"/>
  <c r="G775" i="7" s="1"/>
  <c r="F774" i="7"/>
  <c r="E774" i="7"/>
  <c r="G774" i="7" s="1"/>
  <c r="F773" i="7"/>
  <c r="E773" i="7"/>
  <c r="G773" i="7" s="1"/>
  <c r="F772" i="7"/>
  <c r="E772" i="7"/>
  <c r="G772" i="7" s="1"/>
  <c r="F771" i="7"/>
  <c r="E771" i="7"/>
  <c r="G771" i="7" s="1"/>
  <c r="F770" i="7"/>
  <c r="E770" i="7"/>
  <c r="G770" i="7" s="1"/>
  <c r="F769" i="7"/>
  <c r="E769" i="7"/>
  <c r="G769" i="7" s="1"/>
  <c r="F768" i="7"/>
  <c r="E768" i="7"/>
  <c r="G768" i="7" s="1"/>
  <c r="F767" i="7"/>
  <c r="E767" i="7"/>
  <c r="G767" i="7" s="1"/>
  <c r="F766" i="7"/>
  <c r="E766" i="7"/>
  <c r="G766" i="7" s="1"/>
  <c r="F765" i="7"/>
  <c r="E765" i="7"/>
  <c r="G765" i="7" s="1"/>
  <c r="F764" i="7"/>
  <c r="E764" i="7"/>
  <c r="G764" i="7" s="1"/>
  <c r="F763" i="7"/>
  <c r="E763" i="7"/>
  <c r="G763" i="7" s="1"/>
  <c r="F762" i="7"/>
  <c r="E762" i="7"/>
  <c r="G762" i="7" s="1"/>
  <c r="F761" i="7"/>
  <c r="E761" i="7"/>
  <c r="G761" i="7" s="1"/>
  <c r="F760" i="7"/>
  <c r="E760" i="7"/>
  <c r="G760" i="7" s="1"/>
  <c r="F759" i="7"/>
  <c r="E759" i="7"/>
  <c r="G759" i="7" s="1"/>
  <c r="F758" i="7"/>
  <c r="E758" i="7"/>
  <c r="G758" i="7" s="1"/>
  <c r="F757" i="7"/>
  <c r="E757" i="7"/>
  <c r="G757" i="7" s="1"/>
  <c r="F756" i="7"/>
  <c r="E756" i="7"/>
  <c r="G756" i="7" s="1"/>
  <c r="F755" i="7"/>
  <c r="E755" i="7"/>
  <c r="G755" i="7" s="1"/>
  <c r="F754" i="7"/>
  <c r="E754" i="7"/>
  <c r="G754" i="7" s="1"/>
  <c r="F753" i="7"/>
  <c r="E753" i="7"/>
  <c r="G753" i="7" s="1"/>
  <c r="F752" i="7"/>
  <c r="E752" i="7"/>
  <c r="G752" i="7" s="1"/>
  <c r="F751" i="7"/>
  <c r="E751" i="7"/>
  <c r="G751" i="7" s="1"/>
  <c r="F750" i="7"/>
  <c r="E750" i="7"/>
  <c r="G750" i="7" s="1"/>
  <c r="F749" i="7"/>
  <c r="E749" i="7"/>
  <c r="G749" i="7" s="1"/>
  <c r="F748" i="7"/>
  <c r="E748" i="7"/>
  <c r="G748" i="7" s="1"/>
  <c r="F747" i="7"/>
  <c r="E747" i="7"/>
  <c r="G747" i="7" s="1"/>
  <c r="F746" i="7"/>
  <c r="E746" i="7"/>
  <c r="G746" i="7" s="1"/>
  <c r="F745" i="7"/>
  <c r="E745" i="7"/>
  <c r="G745" i="7" s="1"/>
  <c r="F744" i="7"/>
  <c r="E744" i="7"/>
  <c r="G744" i="7" s="1"/>
  <c r="F743" i="7"/>
  <c r="E743" i="7"/>
  <c r="G743" i="7" s="1"/>
  <c r="F742" i="7"/>
  <c r="E742" i="7"/>
  <c r="G742" i="7" s="1"/>
  <c r="F741" i="7"/>
  <c r="E741" i="7"/>
  <c r="G741" i="7" s="1"/>
  <c r="F740" i="7"/>
  <c r="E740" i="7"/>
  <c r="G740" i="7" s="1"/>
  <c r="F739" i="7"/>
  <c r="E739" i="7"/>
  <c r="G739" i="7" s="1"/>
  <c r="F738" i="7"/>
  <c r="E738" i="7"/>
  <c r="G738" i="7" s="1"/>
  <c r="F737" i="7"/>
  <c r="E737" i="7"/>
  <c r="G737" i="7" s="1"/>
  <c r="F736" i="7"/>
  <c r="E736" i="7"/>
  <c r="G736" i="7" s="1"/>
  <c r="F735" i="7"/>
  <c r="E735" i="7"/>
  <c r="G735" i="7" s="1"/>
  <c r="F734" i="7"/>
  <c r="E734" i="7"/>
  <c r="G734" i="7" s="1"/>
  <c r="F733" i="7"/>
  <c r="E733" i="7"/>
  <c r="G733" i="7" s="1"/>
  <c r="F732" i="7"/>
  <c r="E732" i="7"/>
  <c r="G732" i="7" s="1"/>
  <c r="F731" i="7"/>
  <c r="E731" i="7"/>
  <c r="G731" i="7" s="1"/>
  <c r="F730" i="7"/>
  <c r="E730" i="7"/>
  <c r="G730" i="7" s="1"/>
  <c r="F729" i="7"/>
  <c r="E729" i="7"/>
  <c r="G729" i="7" s="1"/>
  <c r="F728" i="7"/>
  <c r="E728" i="7"/>
  <c r="G728" i="7" s="1"/>
  <c r="F727" i="7"/>
  <c r="E727" i="7"/>
  <c r="G727" i="7" s="1"/>
  <c r="F726" i="7"/>
  <c r="E726" i="7"/>
  <c r="G726" i="7" s="1"/>
  <c r="F725" i="7"/>
  <c r="E725" i="7"/>
  <c r="G725" i="7" s="1"/>
  <c r="F724" i="7"/>
  <c r="E724" i="7"/>
  <c r="G724" i="7" s="1"/>
  <c r="F723" i="7"/>
  <c r="E723" i="7"/>
  <c r="G723" i="7" s="1"/>
  <c r="F722" i="7"/>
  <c r="E722" i="7"/>
  <c r="G722" i="7" s="1"/>
  <c r="F721" i="7"/>
  <c r="E721" i="7"/>
  <c r="G721" i="7" s="1"/>
  <c r="F720" i="7"/>
  <c r="E720" i="7"/>
  <c r="G720" i="7" s="1"/>
  <c r="F719" i="7"/>
  <c r="E719" i="7"/>
  <c r="G719" i="7" s="1"/>
  <c r="F718" i="7"/>
  <c r="E718" i="7"/>
  <c r="G718" i="7" s="1"/>
  <c r="F717" i="7"/>
  <c r="E717" i="7"/>
  <c r="G717" i="7" s="1"/>
  <c r="F716" i="7"/>
  <c r="E716" i="7"/>
  <c r="G716" i="7" s="1"/>
  <c r="F715" i="7"/>
  <c r="E715" i="7"/>
  <c r="G715" i="7" s="1"/>
  <c r="F714" i="7"/>
  <c r="E714" i="7"/>
  <c r="G714" i="7" s="1"/>
  <c r="F713" i="7"/>
  <c r="E713" i="7"/>
  <c r="G713" i="7" s="1"/>
  <c r="F712" i="7"/>
  <c r="E712" i="7"/>
  <c r="G712" i="7" s="1"/>
  <c r="F711" i="7"/>
  <c r="E711" i="7"/>
  <c r="G711" i="7" s="1"/>
  <c r="F710" i="7"/>
  <c r="E710" i="7"/>
  <c r="G710" i="7" s="1"/>
  <c r="F709" i="7"/>
  <c r="E709" i="7"/>
  <c r="G709" i="7" s="1"/>
  <c r="F708" i="7"/>
  <c r="E708" i="7"/>
  <c r="G708" i="7" s="1"/>
  <c r="F707" i="7"/>
  <c r="E707" i="7"/>
  <c r="G707" i="7" s="1"/>
  <c r="F706" i="7"/>
  <c r="E706" i="7"/>
  <c r="G706" i="7" s="1"/>
  <c r="F705" i="7"/>
  <c r="E705" i="7"/>
  <c r="G705" i="7" s="1"/>
  <c r="F704" i="7"/>
  <c r="E704" i="7"/>
  <c r="G704" i="7" s="1"/>
  <c r="F703" i="7"/>
  <c r="E703" i="7"/>
  <c r="G703" i="7" s="1"/>
  <c r="F702" i="7"/>
  <c r="E702" i="7"/>
  <c r="G702" i="7" s="1"/>
  <c r="F701" i="7"/>
  <c r="E701" i="7"/>
  <c r="G701" i="7" s="1"/>
  <c r="F700" i="7"/>
  <c r="E700" i="7"/>
  <c r="G700" i="7" s="1"/>
  <c r="F699" i="7"/>
  <c r="E699" i="7"/>
  <c r="G699" i="7" s="1"/>
  <c r="F698" i="7"/>
  <c r="E698" i="7"/>
  <c r="G698" i="7" s="1"/>
  <c r="F697" i="7"/>
  <c r="E697" i="7"/>
  <c r="G697" i="7" s="1"/>
  <c r="F696" i="7"/>
  <c r="E696" i="7"/>
  <c r="G696" i="7" s="1"/>
  <c r="F695" i="7"/>
  <c r="E695" i="7"/>
  <c r="G695" i="7" s="1"/>
  <c r="F694" i="7"/>
  <c r="E694" i="7"/>
  <c r="G694" i="7" s="1"/>
  <c r="F693" i="7"/>
  <c r="E693" i="7"/>
  <c r="G693" i="7" s="1"/>
  <c r="F692" i="7"/>
  <c r="E692" i="7"/>
  <c r="G692" i="7" s="1"/>
  <c r="F691" i="7"/>
  <c r="E691" i="7"/>
  <c r="G691" i="7" s="1"/>
  <c r="F690" i="7"/>
  <c r="E690" i="7"/>
  <c r="G690" i="7" s="1"/>
  <c r="F689" i="7"/>
  <c r="E689" i="7"/>
  <c r="G689" i="7" s="1"/>
  <c r="F688" i="7"/>
  <c r="E688" i="7"/>
  <c r="G688" i="7" s="1"/>
  <c r="F687" i="7"/>
  <c r="E687" i="7"/>
  <c r="G687" i="7" s="1"/>
  <c r="F686" i="7"/>
  <c r="E686" i="7"/>
  <c r="G686" i="7" s="1"/>
  <c r="F685" i="7"/>
  <c r="E685" i="7"/>
  <c r="G685" i="7" s="1"/>
  <c r="F684" i="7"/>
  <c r="E684" i="7"/>
  <c r="G684" i="7" s="1"/>
  <c r="F683" i="7"/>
  <c r="E683" i="7"/>
  <c r="G683" i="7" s="1"/>
  <c r="F682" i="7"/>
  <c r="E682" i="7"/>
  <c r="G682" i="7" s="1"/>
  <c r="F681" i="7"/>
  <c r="E681" i="7"/>
  <c r="G681" i="7" s="1"/>
  <c r="F680" i="7"/>
  <c r="E680" i="7"/>
  <c r="G680" i="7" s="1"/>
  <c r="F679" i="7"/>
  <c r="E679" i="7"/>
  <c r="G679" i="7" s="1"/>
  <c r="F678" i="7"/>
  <c r="E678" i="7"/>
  <c r="G678" i="7" s="1"/>
  <c r="F677" i="7"/>
  <c r="E677" i="7"/>
  <c r="G677" i="7" s="1"/>
  <c r="F676" i="7"/>
  <c r="E676" i="7"/>
  <c r="G676" i="7" s="1"/>
  <c r="F675" i="7"/>
  <c r="E675" i="7"/>
  <c r="G675" i="7" s="1"/>
  <c r="F674" i="7"/>
  <c r="E674" i="7"/>
  <c r="G674" i="7" s="1"/>
  <c r="F673" i="7"/>
  <c r="E673" i="7"/>
  <c r="G673" i="7" s="1"/>
  <c r="F672" i="7"/>
  <c r="E672" i="7"/>
  <c r="G672" i="7" s="1"/>
  <c r="F671" i="7"/>
  <c r="E671" i="7"/>
  <c r="G671" i="7" s="1"/>
  <c r="F670" i="7"/>
  <c r="E670" i="7"/>
  <c r="G670" i="7" s="1"/>
  <c r="F669" i="7"/>
  <c r="E669" i="7"/>
  <c r="G669" i="7" s="1"/>
  <c r="F668" i="7"/>
  <c r="E668" i="7"/>
  <c r="G668" i="7" s="1"/>
  <c r="F667" i="7"/>
  <c r="E667" i="7"/>
  <c r="G667" i="7" s="1"/>
  <c r="F666" i="7"/>
  <c r="E666" i="7"/>
  <c r="G666" i="7" s="1"/>
  <c r="F665" i="7"/>
  <c r="E665" i="7"/>
  <c r="G665" i="7" s="1"/>
  <c r="F664" i="7"/>
  <c r="E664" i="7"/>
  <c r="G664" i="7" s="1"/>
  <c r="F663" i="7"/>
  <c r="E663" i="7"/>
  <c r="G663" i="7" s="1"/>
  <c r="F662" i="7"/>
  <c r="E662" i="7"/>
  <c r="G662" i="7" s="1"/>
  <c r="F661" i="7"/>
  <c r="E661" i="7"/>
  <c r="G661" i="7" s="1"/>
  <c r="F660" i="7"/>
  <c r="E660" i="7"/>
  <c r="G660" i="7" s="1"/>
  <c r="F659" i="7"/>
  <c r="E659" i="7"/>
  <c r="G659" i="7" s="1"/>
  <c r="F658" i="7"/>
  <c r="E658" i="7"/>
  <c r="G658" i="7" s="1"/>
  <c r="F657" i="7"/>
  <c r="E657" i="7"/>
  <c r="G657" i="7" s="1"/>
  <c r="F656" i="7"/>
  <c r="E656" i="7"/>
  <c r="G656" i="7" s="1"/>
  <c r="F655" i="7"/>
  <c r="E655" i="7"/>
  <c r="G655" i="7" s="1"/>
  <c r="F654" i="7"/>
  <c r="E654" i="7"/>
  <c r="G654" i="7" s="1"/>
  <c r="F653" i="7"/>
  <c r="E653" i="7"/>
  <c r="G653" i="7" s="1"/>
  <c r="F652" i="7"/>
  <c r="E652" i="7"/>
  <c r="G652" i="7" s="1"/>
  <c r="F651" i="7"/>
  <c r="E651" i="7"/>
  <c r="G651" i="7" s="1"/>
  <c r="F650" i="7"/>
  <c r="E650" i="7"/>
  <c r="G650" i="7" s="1"/>
  <c r="F649" i="7"/>
  <c r="E649" i="7"/>
  <c r="G649" i="7" s="1"/>
  <c r="F648" i="7"/>
  <c r="E648" i="7"/>
  <c r="G648" i="7" s="1"/>
  <c r="F647" i="7"/>
  <c r="E647" i="7"/>
  <c r="G647" i="7" s="1"/>
  <c r="F646" i="7"/>
  <c r="E646" i="7"/>
  <c r="G646" i="7" s="1"/>
  <c r="F645" i="7"/>
  <c r="E645" i="7"/>
  <c r="G645" i="7" s="1"/>
  <c r="F644" i="7"/>
  <c r="E644" i="7"/>
  <c r="G644" i="7" s="1"/>
  <c r="F643" i="7"/>
  <c r="E643" i="7"/>
  <c r="G643" i="7" s="1"/>
  <c r="F642" i="7"/>
  <c r="E642" i="7"/>
  <c r="G642" i="7" s="1"/>
  <c r="F641" i="7"/>
  <c r="E641" i="7"/>
  <c r="G641" i="7" s="1"/>
  <c r="F640" i="7"/>
  <c r="E640" i="7"/>
  <c r="G640" i="7" s="1"/>
  <c r="F639" i="7"/>
  <c r="E639" i="7"/>
  <c r="G639" i="7" s="1"/>
  <c r="F638" i="7"/>
  <c r="E638" i="7"/>
  <c r="G638" i="7" s="1"/>
  <c r="F637" i="7"/>
  <c r="E637" i="7"/>
  <c r="G637" i="7" s="1"/>
  <c r="F636" i="7"/>
  <c r="E636" i="7"/>
  <c r="G636" i="7" s="1"/>
  <c r="F635" i="7"/>
  <c r="E635" i="7"/>
  <c r="G635" i="7" s="1"/>
  <c r="F634" i="7"/>
  <c r="E634" i="7"/>
  <c r="G634" i="7" s="1"/>
  <c r="F633" i="7"/>
  <c r="E633" i="7"/>
  <c r="G633" i="7" s="1"/>
  <c r="F632" i="7"/>
  <c r="E632" i="7"/>
  <c r="G632" i="7" s="1"/>
  <c r="F631" i="7"/>
  <c r="E631" i="7"/>
  <c r="G631" i="7" s="1"/>
  <c r="F630" i="7"/>
  <c r="E630" i="7"/>
  <c r="G630" i="7" s="1"/>
  <c r="F629" i="7"/>
  <c r="E629" i="7"/>
  <c r="G629" i="7" s="1"/>
  <c r="F628" i="7"/>
  <c r="E628" i="7"/>
  <c r="G628" i="7" s="1"/>
  <c r="F627" i="7"/>
  <c r="E627" i="7"/>
  <c r="G627" i="7" s="1"/>
  <c r="F626" i="7"/>
  <c r="E626" i="7"/>
  <c r="G626" i="7" s="1"/>
  <c r="F625" i="7"/>
  <c r="E625" i="7"/>
  <c r="G625" i="7" s="1"/>
  <c r="F624" i="7"/>
  <c r="E624" i="7"/>
  <c r="G624" i="7" s="1"/>
  <c r="F623" i="7"/>
  <c r="E623" i="7"/>
  <c r="G623" i="7" s="1"/>
  <c r="F622" i="7"/>
  <c r="E622" i="7"/>
  <c r="G622" i="7" s="1"/>
  <c r="F621" i="7"/>
  <c r="E621" i="7"/>
  <c r="G621" i="7" s="1"/>
  <c r="F620" i="7"/>
  <c r="E620" i="7"/>
  <c r="G620" i="7" s="1"/>
  <c r="F619" i="7"/>
  <c r="E619" i="7"/>
  <c r="G619" i="7" s="1"/>
  <c r="F618" i="7"/>
  <c r="E618" i="7"/>
  <c r="G618" i="7" s="1"/>
  <c r="F617" i="7"/>
  <c r="E617" i="7"/>
  <c r="G617" i="7" s="1"/>
  <c r="F616" i="7"/>
  <c r="E616" i="7"/>
  <c r="G616" i="7" s="1"/>
  <c r="F615" i="7"/>
  <c r="E615" i="7"/>
  <c r="G615" i="7" s="1"/>
  <c r="F614" i="7"/>
  <c r="E614" i="7"/>
  <c r="G614" i="7" s="1"/>
  <c r="F613" i="7"/>
  <c r="E613" i="7"/>
  <c r="G613" i="7" s="1"/>
  <c r="F612" i="7"/>
  <c r="E612" i="7"/>
  <c r="G612" i="7" s="1"/>
  <c r="F611" i="7"/>
  <c r="E611" i="7"/>
  <c r="G611" i="7" s="1"/>
  <c r="F610" i="7"/>
  <c r="E610" i="7"/>
  <c r="G610" i="7" s="1"/>
  <c r="F609" i="7"/>
  <c r="E609" i="7"/>
  <c r="G609" i="7" s="1"/>
  <c r="F608" i="7"/>
  <c r="E608" i="7"/>
  <c r="G608" i="7" s="1"/>
  <c r="F607" i="7"/>
  <c r="E607" i="7"/>
  <c r="G607" i="7" s="1"/>
  <c r="F606" i="7"/>
  <c r="E606" i="7"/>
  <c r="G606" i="7" s="1"/>
  <c r="F605" i="7"/>
  <c r="E605" i="7"/>
  <c r="G605" i="7" s="1"/>
  <c r="F604" i="7"/>
  <c r="E604" i="7"/>
  <c r="G604" i="7" s="1"/>
  <c r="F603" i="7"/>
  <c r="E603" i="7"/>
  <c r="G603" i="7" s="1"/>
  <c r="F602" i="7"/>
  <c r="E602" i="7"/>
  <c r="G602" i="7" s="1"/>
  <c r="F601" i="7"/>
  <c r="E601" i="7"/>
  <c r="G601" i="7" s="1"/>
  <c r="F600" i="7"/>
  <c r="E600" i="7"/>
  <c r="G600" i="7" s="1"/>
  <c r="F599" i="7"/>
  <c r="E599" i="7"/>
  <c r="G599" i="7" s="1"/>
  <c r="F598" i="7"/>
  <c r="E598" i="7"/>
  <c r="G598" i="7" s="1"/>
  <c r="F597" i="7"/>
  <c r="E597" i="7"/>
  <c r="G597" i="7" s="1"/>
  <c r="F596" i="7"/>
  <c r="E596" i="7"/>
  <c r="G596" i="7" s="1"/>
  <c r="F595" i="7"/>
  <c r="E595" i="7"/>
  <c r="G595" i="7" s="1"/>
  <c r="F594" i="7"/>
  <c r="E594" i="7"/>
  <c r="G594" i="7" s="1"/>
  <c r="F593" i="7"/>
  <c r="E593" i="7"/>
  <c r="G593" i="7" s="1"/>
  <c r="F592" i="7"/>
  <c r="E592" i="7"/>
  <c r="G592" i="7" s="1"/>
  <c r="F591" i="7"/>
  <c r="E591" i="7"/>
  <c r="G591" i="7" s="1"/>
  <c r="F590" i="7"/>
  <c r="E590" i="7"/>
  <c r="G590" i="7" s="1"/>
  <c r="F589" i="7"/>
  <c r="E589" i="7"/>
  <c r="G589" i="7" s="1"/>
  <c r="F588" i="7"/>
  <c r="E588" i="7"/>
  <c r="G588" i="7" s="1"/>
  <c r="F587" i="7"/>
  <c r="E587" i="7"/>
  <c r="G587" i="7" s="1"/>
  <c r="F586" i="7"/>
  <c r="E586" i="7"/>
  <c r="G586" i="7" s="1"/>
  <c r="F585" i="7"/>
  <c r="E585" i="7"/>
  <c r="G585" i="7" s="1"/>
  <c r="F584" i="7"/>
  <c r="E584" i="7"/>
  <c r="G584" i="7" s="1"/>
  <c r="F583" i="7"/>
  <c r="E583" i="7"/>
  <c r="G583" i="7" s="1"/>
  <c r="F582" i="7"/>
  <c r="E582" i="7"/>
  <c r="G582" i="7" s="1"/>
  <c r="F581" i="7"/>
  <c r="E581" i="7"/>
  <c r="G581" i="7" s="1"/>
  <c r="F580" i="7"/>
  <c r="E580" i="7"/>
  <c r="G580" i="7" s="1"/>
  <c r="F579" i="7"/>
  <c r="E579" i="7"/>
  <c r="G579" i="7" s="1"/>
  <c r="F578" i="7"/>
  <c r="E578" i="7"/>
  <c r="G578" i="7" s="1"/>
  <c r="F577" i="7"/>
  <c r="E577" i="7"/>
  <c r="G577" i="7" s="1"/>
  <c r="F576" i="7"/>
  <c r="E576" i="7"/>
  <c r="G576" i="7" s="1"/>
  <c r="F575" i="7"/>
  <c r="E575" i="7"/>
  <c r="G575" i="7" s="1"/>
  <c r="F574" i="7"/>
  <c r="E574" i="7"/>
  <c r="G574" i="7" s="1"/>
  <c r="F573" i="7"/>
  <c r="E573" i="7"/>
  <c r="G573" i="7" s="1"/>
  <c r="F572" i="7"/>
  <c r="E572" i="7"/>
  <c r="G572" i="7" s="1"/>
  <c r="F571" i="7"/>
  <c r="E571" i="7"/>
  <c r="G571" i="7" s="1"/>
  <c r="F570" i="7"/>
  <c r="E570" i="7"/>
  <c r="G570" i="7" s="1"/>
  <c r="F569" i="7"/>
  <c r="E569" i="7"/>
  <c r="G569" i="7" s="1"/>
  <c r="F568" i="7"/>
  <c r="E568" i="7"/>
  <c r="G568" i="7" s="1"/>
  <c r="F567" i="7"/>
  <c r="E567" i="7"/>
  <c r="G567" i="7" s="1"/>
  <c r="F566" i="7"/>
  <c r="E566" i="7"/>
  <c r="G566" i="7" s="1"/>
  <c r="F565" i="7"/>
  <c r="E565" i="7"/>
  <c r="G565" i="7" s="1"/>
  <c r="F564" i="7"/>
  <c r="E564" i="7"/>
  <c r="G564" i="7" s="1"/>
  <c r="F563" i="7"/>
  <c r="E563" i="7"/>
  <c r="G563" i="7" s="1"/>
  <c r="F562" i="7"/>
  <c r="E562" i="7"/>
  <c r="G562" i="7" s="1"/>
  <c r="F561" i="7"/>
  <c r="E561" i="7"/>
  <c r="G561" i="7" s="1"/>
  <c r="F560" i="7"/>
  <c r="E560" i="7"/>
  <c r="G560" i="7" s="1"/>
  <c r="F559" i="7"/>
  <c r="E559" i="7"/>
  <c r="G559" i="7" s="1"/>
  <c r="F558" i="7"/>
  <c r="E558" i="7"/>
  <c r="G558" i="7" s="1"/>
  <c r="F557" i="7"/>
  <c r="E557" i="7"/>
  <c r="G557" i="7" s="1"/>
  <c r="F556" i="7"/>
  <c r="E556" i="7"/>
  <c r="G556" i="7" s="1"/>
  <c r="F555" i="7"/>
  <c r="E555" i="7"/>
  <c r="G555" i="7" s="1"/>
  <c r="F554" i="7"/>
  <c r="E554" i="7"/>
  <c r="G554" i="7" s="1"/>
  <c r="F553" i="7"/>
  <c r="E553" i="7"/>
  <c r="G553" i="7" s="1"/>
  <c r="F552" i="7"/>
  <c r="E552" i="7"/>
  <c r="G552" i="7" s="1"/>
  <c r="F551" i="7"/>
  <c r="E551" i="7"/>
  <c r="G551" i="7" s="1"/>
  <c r="F550" i="7"/>
  <c r="E550" i="7"/>
  <c r="G550" i="7" s="1"/>
  <c r="F549" i="7"/>
  <c r="E549" i="7"/>
  <c r="G549" i="7" s="1"/>
  <c r="F548" i="7"/>
  <c r="E548" i="7"/>
  <c r="G548" i="7" s="1"/>
  <c r="F547" i="7"/>
  <c r="E547" i="7"/>
  <c r="G547" i="7" s="1"/>
  <c r="F546" i="7"/>
  <c r="E546" i="7"/>
  <c r="G546" i="7" s="1"/>
  <c r="F545" i="7"/>
  <c r="E545" i="7"/>
  <c r="G545" i="7" s="1"/>
  <c r="F544" i="7"/>
  <c r="E544" i="7"/>
  <c r="G544" i="7" s="1"/>
  <c r="F543" i="7"/>
  <c r="E543" i="7"/>
  <c r="G543" i="7" s="1"/>
  <c r="F542" i="7"/>
  <c r="E542" i="7"/>
  <c r="G542" i="7" s="1"/>
  <c r="F541" i="7"/>
  <c r="E541" i="7"/>
  <c r="G541" i="7" s="1"/>
  <c r="F540" i="7"/>
  <c r="E540" i="7"/>
  <c r="G540" i="7" s="1"/>
  <c r="F539" i="7"/>
  <c r="E539" i="7"/>
  <c r="G539" i="7" s="1"/>
  <c r="F538" i="7"/>
  <c r="E538" i="7"/>
  <c r="G538" i="7" s="1"/>
  <c r="F537" i="7"/>
  <c r="E537" i="7"/>
  <c r="G537" i="7" s="1"/>
  <c r="F536" i="7"/>
  <c r="E536" i="7"/>
  <c r="G536" i="7" s="1"/>
  <c r="F535" i="7"/>
  <c r="E535" i="7"/>
  <c r="G535" i="7" s="1"/>
  <c r="F534" i="7"/>
  <c r="E534" i="7"/>
  <c r="G534" i="7" s="1"/>
  <c r="F533" i="7"/>
  <c r="E533" i="7"/>
  <c r="G533" i="7" s="1"/>
  <c r="F532" i="7"/>
  <c r="E532" i="7"/>
  <c r="G532" i="7" s="1"/>
  <c r="F531" i="7"/>
  <c r="E531" i="7"/>
  <c r="G531" i="7" s="1"/>
  <c r="F530" i="7"/>
  <c r="E530" i="7"/>
  <c r="G530" i="7" s="1"/>
  <c r="F529" i="7"/>
  <c r="E529" i="7"/>
  <c r="G529" i="7" s="1"/>
  <c r="F528" i="7"/>
  <c r="E528" i="7"/>
  <c r="G528" i="7" s="1"/>
  <c r="F527" i="7"/>
  <c r="E527" i="7"/>
  <c r="G527" i="7" s="1"/>
  <c r="F526" i="7"/>
  <c r="E526" i="7"/>
  <c r="G526" i="7" s="1"/>
  <c r="F525" i="7"/>
  <c r="E525" i="7"/>
  <c r="G525" i="7" s="1"/>
  <c r="F524" i="7"/>
  <c r="E524" i="7"/>
  <c r="G524" i="7" s="1"/>
  <c r="F523" i="7"/>
  <c r="E523" i="7"/>
  <c r="G523" i="7" s="1"/>
  <c r="F522" i="7"/>
  <c r="E522" i="7"/>
  <c r="G522" i="7" s="1"/>
  <c r="F521" i="7"/>
  <c r="E521" i="7"/>
  <c r="G521" i="7" s="1"/>
  <c r="F520" i="7"/>
  <c r="E520" i="7"/>
  <c r="G520" i="7" s="1"/>
  <c r="F519" i="7"/>
  <c r="E519" i="7"/>
  <c r="G519" i="7" s="1"/>
  <c r="F518" i="7"/>
  <c r="E518" i="7"/>
  <c r="G518" i="7" s="1"/>
  <c r="F517" i="7"/>
  <c r="E517" i="7"/>
  <c r="G517" i="7" s="1"/>
  <c r="F516" i="7"/>
  <c r="E516" i="7"/>
  <c r="G516" i="7" s="1"/>
  <c r="F515" i="7"/>
  <c r="E515" i="7"/>
  <c r="G515" i="7" s="1"/>
  <c r="F514" i="7"/>
  <c r="E514" i="7"/>
  <c r="G514" i="7" s="1"/>
  <c r="F513" i="7"/>
  <c r="E513" i="7"/>
  <c r="G513" i="7" s="1"/>
  <c r="F512" i="7"/>
  <c r="E512" i="7"/>
  <c r="G512" i="7" s="1"/>
  <c r="F511" i="7"/>
  <c r="E511" i="7"/>
  <c r="G511" i="7" s="1"/>
  <c r="F510" i="7"/>
  <c r="E510" i="7"/>
  <c r="G510" i="7" s="1"/>
  <c r="F509" i="7"/>
  <c r="E509" i="7"/>
  <c r="G509" i="7" s="1"/>
  <c r="F508" i="7"/>
  <c r="E508" i="7"/>
  <c r="G508" i="7" s="1"/>
  <c r="F507" i="7"/>
  <c r="E507" i="7"/>
  <c r="G507" i="7" s="1"/>
  <c r="F506" i="7"/>
  <c r="E506" i="7"/>
  <c r="G506" i="7" s="1"/>
  <c r="F505" i="7"/>
  <c r="E505" i="7"/>
  <c r="G505" i="7" s="1"/>
  <c r="F504" i="7"/>
  <c r="E504" i="7"/>
  <c r="G504" i="7" s="1"/>
  <c r="F503" i="7"/>
  <c r="E503" i="7"/>
  <c r="G503" i="7" s="1"/>
  <c r="F502" i="7"/>
  <c r="E502" i="7"/>
  <c r="G502" i="7" s="1"/>
  <c r="F501" i="7"/>
  <c r="E501" i="7"/>
  <c r="G501" i="7" s="1"/>
  <c r="F500" i="7"/>
  <c r="E500" i="7"/>
  <c r="G500" i="7" s="1"/>
  <c r="F499" i="7"/>
  <c r="E499" i="7"/>
  <c r="G499" i="7" s="1"/>
  <c r="F498" i="7"/>
  <c r="E498" i="7"/>
  <c r="G498" i="7" s="1"/>
  <c r="F497" i="7"/>
  <c r="E497" i="7"/>
  <c r="G497" i="7" s="1"/>
  <c r="F496" i="7"/>
  <c r="E496" i="7"/>
  <c r="G496" i="7" s="1"/>
  <c r="F495" i="7"/>
  <c r="E495" i="7"/>
  <c r="G495" i="7" s="1"/>
  <c r="F494" i="7"/>
  <c r="E494" i="7"/>
  <c r="G494" i="7" s="1"/>
  <c r="F493" i="7"/>
  <c r="E493" i="7"/>
  <c r="G493" i="7" s="1"/>
  <c r="F492" i="7"/>
  <c r="E492" i="7"/>
  <c r="G492" i="7" s="1"/>
  <c r="F491" i="7"/>
  <c r="E491" i="7"/>
  <c r="G491" i="7" s="1"/>
  <c r="F490" i="7"/>
  <c r="E490" i="7"/>
  <c r="G490" i="7" s="1"/>
  <c r="F489" i="7"/>
  <c r="E489" i="7"/>
  <c r="G489" i="7" s="1"/>
  <c r="F488" i="7"/>
  <c r="E488" i="7"/>
  <c r="G488" i="7" s="1"/>
  <c r="F487" i="7"/>
  <c r="E487" i="7"/>
  <c r="G487" i="7" s="1"/>
  <c r="F486" i="7"/>
  <c r="E486" i="7"/>
  <c r="G486" i="7" s="1"/>
  <c r="F485" i="7"/>
  <c r="E485" i="7"/>
  <c r="G485" i="7" s="1"/>
  <c r="F484" i="7"/>
  <c r="E484" i="7"/>
  <c r="G484" i="7" s="1"/>
  <c r="F483" i="7"/>
  <c r="E483" i="7"/>
  <c r="G483" i="7" s="1"/>
  <c r="F482" i="7"/>
  <c r="E482" i="7"/>
  <c r="G482" i="7" s="1"/>
  <c r="F481" i="7"/>
  <c r="E481" i="7"/>
  <c r="G481" i="7" s="1"/>
  <c r="F480" i="7"/>
  <c r="E480" i="7"/>
  <c r="G480" i="7" s="1"/>
  <c r="F479" i="7"/>
  <c r="E479" i="7"/>
  <c r="G479" i="7" s="1"/>
  <c r="F478" i="7"/>
  <c r="E478" i="7"/>
  <c r="G478" i="7" s="1"/>
  <c r="F477" i="7"/>
  <c r="E477" i="7"/>
  <c r="G477" i="7" s="1"/>
  <c r="F476" i="7"/>
  <c r="E476" i="7"/>
  <c r="G476" i="7" s="1"/>
  <c r="F475" i="7"/>
  <c r="E475" i="7"/>
  <c r="G475" i="7" s="1"/>
  <c r="F474" i="7"/>
  <c r="E474" i="7"/>
  <c r="G474" i="7" s="1"/>
  <c r="F473" i="7"/>
  <c r="E473" i="7"/>
  <c r="G473" i="7" s="1"/>
  <c r="F472" i="7"/>
  <c r="E472" i="7"/>
  <c r="G472" i="7" s="1"/>
  <c r="F471" i="7"/>
  <c r="E471" i="7"/>
  <c r="G471" i="7" s="1"/>
  <c r="F470" i="7"/>
  <c r="E470" i="7"/>
  <c r="G470" i="7" s="1"/>
  <c r="F469" i="7"/>
  <c r="E469" i="7"/>
  <c r="G469" i="7" s="1"/>
  <c r="F468" i="7"/>
  <c r="E468" i="7"/>
  <c r="G468" i="7" s="1"/>
  <c r="F467" i="7"/>
  <c r="E467" i="7"/>
  <c r="G467" i="7" s="1"/>
  <c r="F466" i="7"/>
  <c r="E466" i="7"/>
  <c r="G466" i="7" s="1"/>
  <c r="F465" i="7"/>
  <c r="E465" i="7"/>
  <c r="G465" i="7" s="1"/>
  <c r="F464" i="7"/>
  <c r="E464" i="7"/>
  <c r="G464" i="7" s="1"/>
  <c r="F463" i="7"/>
  <c r="E463" i="7"/>
  <c r="G463" i="7" s="1"/>
  <c r="F462" i="7"/>
  <c r="E462" i="7"/>
  <c r="G462" i="7" s="1"/>
  <c r="F461" i="7"/>
  <c r="E461" i="7"/>
  <c r="G461" i="7" s="1"/>
  <c r="F460" i="7"/>
  <c r="E460" i="7"/>
  <c r="G460" i="7" s="1"/>
  <c r="F459" i="7"/>
  <c r="E459" i="7"/>
  <c r="G459" i="7" s="1"/>
  <c r="F458" i="7"/>
  <c r="E458" i="7"/>
  <c r="G458" i="7" s="1"/>
  <c r="F457" i="7"/>
  <c r="E457" i="7"/>
  <c r="G457" i="7" s="1"/>
  <c r="F456" i="7"/>
  <c r="E456" i="7"/>
  <c r="G456" i="7" s="1"/>
  <c r="F455" i="7"/>
  <c r="E455" i="7"/>
  <c r="G455" i="7" s="1"/>
  <c r="F454" i="7"/>
  <c r="E454" i="7"/>
  <c r="G454" i="7" s="1"/>
  <c r="F453" i="7"/>
  <c r="E453" i="7"/>
  <c r="G453" i="7" s="1"/>
  <c r="F452" i="7"/>
  <c r="E452" i="7"/>
  <c r="G452" i="7" s="1"/>
  <c r="F451" i="7"/>
  <c r="E451" i="7"/>
  <c r="G451" i="7" s="1"/>
  <c r="F450" i="7"/>
  <c r="E450" i="7"/>
  <c r="G450" i="7" s="1"/>
  <c r="F449" i="7"/>
  <c r="E449" i="7"/>
  <c r="G449" i="7" s="1"/>
  <c r="F448" i="7"/>
  <c r="E448" i="7"/>
  <c r="G448" i="7" s="1"/>
  <c r="F447" i="7"/>
  <c r="E447" i="7"/>
  <c r="G447" i="7" s="1"/>
  <c r="F446" i="7"/>
  <c r="E446" i="7"/>
  <c r="G446" i="7" s="1"/>
  <c r="F445" i="7"/>
  <c r="E445" i="7"/>
  <c r="G445" i="7" s="1"/>
  <c r="F444" i="7"/>
  <c r="E444" i="7"/>
  <c r="G444" i="7" s="1"/>
  <c r="F443" i="7"/>
  <c r="E443" i="7"/>
  <c r="G443" i="7" s="1"/>
  <c r="F442" i="7"/>
  <c r="E442" i="7"/>
  <c r="G442" i="7" s="1"/>
  <c r="F441" i="7"/>
  <c r="E441" i="7"/>
  <c r="G441" i="7" s="1"/>
  <c r="F440" i="7"/>
  <c r="E440" i="7"/>
  <c r="G440" i="7" s="1"/>
  <c r="F439" i="7"/>
  <c r="E439" i="7"/>
  <c r="G439" i="7" s="1"/>
  <c r="F438" i="7"/>
  <c r="E438" i="7"/>
  <c r="G438" i="7" s="1"/>
  <c r="F437" i="7"/>
  <c r="E437" i="7"/>
  <c r="G437" i="7" s="1"/>
  <c r="F436" i="7"/>
  <c r="E436" i="7"/>
  <c r="G436" i="7" s="1"/>
  <c r="F435" i="7"/>
  <c r="E435" i="7"/>
  <c r="G435" i="7" s="1"/>
  <c r="F434" i="7"/>
  <c r="E434" i="7"/>
  <c r="G434" i="7" s="1"/>
  <c r="F433" i="7"/>
  <c r="E433" i="7"/>
  <c r="G433" i="7" s="1"/>
  <c r="F432" i="7"/>
  <c r="E432" i="7"/>
  <c r="G432" i="7" s="1"/>
  <c r="F431" i="7"/>
  <c r="E431" i="7"/>
  <c r="G431" i="7" s="1"/>
  <c r="F430" i="7"/>
  <c r="E430" i="7"/>
  <c r="G430" i="7" s="1"/>
  <c r="F429" i="7"/>
  <c r="E429" i="7"/>
  <c r="G429" i="7" s="1"/>
  <c r="F428" i="7"/>
  <c r="E428" i="7"/>
  <c r="G428" i="7" s="1"/>
  <c r="F427" i="7"/>
  <c r="E427" i="7"/>
  <c r="G427" i="7" s="1"/>
  <c r="F426" i="7"/>
  <c r="E426" i="7"/>
  <c r="G426" i="7" s="1"/>
  <c r="F425" i="7"/>
  <c r="E425" i="7"/>
  <c r="G425" i="7" s="1"/>
  <c r="F424" i="7"/>
  <c r="E424" i="7"/>
  <c r="G424" i="7" s="1"/>
  <c r="F423" i="7"/>
  <c r="E423" i="7"/>
  <c r="G423" i="7" s="1"/>
  <c r="F422" i="7"/>
  <c r="E422" i="7"/>
  <c r="G422" i="7" s="1"/>
  <c r="F421" i="7"/>
  <c r="E421" i="7"/>
  <c r="G421" i="7" s="1"/>
  <c r="F420" i="7"/>
  <c r="E420" i="7"/>
  <c r="G420" i="7" s="1"/>
  <c r="F419" i="7"/>
  <c r="E419" i="7"/>
  <c r="G419" i="7" s="1"/>
  <c r="F418" i="7"/>
  <c r="E418" i="7"/>
  <c r="G418" i="7" s="1"/>
  <c r="F417" i="7"/>
  <c r="E417" i="7"/>
  <c r="G417" i="7" s="1"/>
  <c r="F416" i="7"/>
  <c r="E416" i="7"/>
  <c r="G416" i="7" s="1"/>
  <c r="F415" i="7"/>
  <c r="E415" i="7"/>
  <c r="G415" i="7" s="1"/>
  <c r="F414" i="7"/>
  <c r="E414" i="7"/>
  <c r="G414" i="7" s="1"/>
  <c r="F413" i="7"/>
  <c r="E413" i="7"/>
  <c r="G413" i="7" s="1"/>
  <c r="F412" i="7"/>
  <c r="E412" i="7"/>
  <c r="G412" i="7" s="1"/>
  <c r="F411" i="7"/>
  <c r="E411" i="7"/>
  <c r="G411" i="7" s="1"/>
  <c r="F410" i="7"/>
  <c r="E410" i="7"/>
  <c r="G410" i="7" s="1"/>
  <c r="F409" i="7"/>
  <c r="E409" i="7"/>
  <c r="G409" i="7" s="1"/>
  <c r="F408" i="7"/>
  <c r="E408" i="7"/>
  <c r="G408" i="7" s="1"/>
  <c r="F407" i="7"/>
  <c r="E407" i="7"/>
  <c r="G407" i="7" s="1"/>
  <c r="F406" i="7"/>
  <c r="E406" i="7"/>
  <c r="G406" i="7" s="1"/>
  <c r="F405" i="7"/>
  <c r="E405" i="7"/>
  <c r="G405" i="7" s="1"/>
  <c r="F404" i="7"/>
  <c r="E404" i="7"/>
  <c r="G404" i="7" s="1"/>
  <c r="F403" i="7"/>
  <c r="E403" i="7"/>
  <c r="G403" i="7" s="1"/>
  <c r="F402" i="7"/>
  <c r="E402" i="7"/>
  <c r="G402" i="7" s="1"/>
  <c r="F401" i="7"/>
  <c r="E401" i="7"/>
  <c r="G401" i="7" s="1"/>
  <c r="F400" i="7"/>
  <c r="E400" i="7"/>
  <c r="G400" i="7" s="1"/>
  <c r="F399" i="7"/>
  <c r="E399" i="7"/>
  <c r="G399" i="7" s="1"/>
  <c r="F398" i="7"/>
  <c r="E398" i="7"/>
  <c r="G398" i="7" s="1"/>
  <c r="F397" i="7"/>
  <c r="E397" i="7"/>
  <c r="G397" i="7" s="1"/>
  <c r="F396" i="7"/>
  <c r="E396" i="7"/>
  <c r="G396" i="7" s="1"/>
  <c r="F395" i="7"/>
  <c r="E395" i="7"/>
  <c r="G395" i="7" s="1"/>
  <c r="F394" i="7"/>
  <c r="E394" i="7"/>
  <c r="G394" i="7" s="1"/>
  <c r="F393" i="7"/>
  <c r="E393" i="7"/>
  <c r="G393" i="7" s="1"/>
  <c r="F392" i="7"/>
  <c r="E392" i="7"/>
  <c r="G392" i="7" s="1"/>
  <c r="F391" i="7"/>
  <c r="E391" i="7"/>
  <c r="G391" i="7" s="1"/>
  <c r="F390" i="7"/>
  <c r="E390" i="7"/>
  <c r="G390" i="7" s="1"/>
  <c r="F389" i="7"/>
  <c r="E389" i="7"/>
  <c r="G389" i="7" s="1"/>
  <c r="F388" i="7"/>
  <c r="E388" i="7"/>
  <c r="G388" i="7" s="1"/>
  <c r="F387" i="7"/>
  <c r="E387" i="7"/>
  <c r="G387" i="7" s="1"/>
  <c r="F386" i="7"/>
  <c r="E386" i="7"/>
  <c r="G386" i="7" s="1"/>
  <c r="F385" i="7"/>
  <c r="E385" i="7"/>
  <c r="G385" i="7" s="1"/>
  <c r="F384" i="7"/>
  <c r="E384" i="7"/>
  <c r="G384" i="7" s="1"/>
  <c r="F383" i="7"/>
  <c r="E383" i="7"/>
  <c r="G383" i="7" s="1"/>
  <c r="F382" i="7"/>
  <c r="E382" i="7"/>
  <c r="G382" i="7" s="1"/>
  <c r="F381" i="7"/>
  <c r="E381" i="7"/>
  <c r="G381" i="7" s="1"/>
  <c r="F380" i="7"/>
  <c r="E380" i="7"/>
  <c r="G380" i="7" s="1"/>
  <c r="F379" i="7"/>
  <c r="E379" i="7"/>
  <c r="G379" i="7" s="1"/>
  <c r="F378" i="7"/>
  <c r="E378" i="7"/>
  <c r="G378" i="7" s="1"/>
  <c r="F377" i="7"/>
  <c r="E377" i="7"/>
  <c r="G377" i="7" s="1"/>
  <c r="F376" i="7"/>
  <c r="E376" i="7"/>
  <c r="G376" i="7" s="1"/>
  <c r="F375" i="7"/>
  <c r="E375" i="7"/>
  <c r="G375" i="7" s="1"/>
  <c r="F374" i="7"/>
  <c r="E374" i="7"/>
  <c r="G374" i="7" s="1"/>
  <c r="F373" i="7"/>
  <c r="E373" i="7"/>
  <c r="G373" i="7" s="1"/>
  <c r="F372" i="7"/>
  <c r="E372" i="7"/>
  <c r="G372" i="7" s="1"/>
  <c r="F371" i="7"/>
  <c r="E371" i="7"/>
  <c r="G371" i="7" s="1"/>
  <c r="F370" i="7"/>
  <c r="E370" i="7"/>
  <c r="G370" i="7" s="1"/>
  <c r="F369" i="7"/>
  <c r="E369" i="7"/>
  <c r="G369" i="7" s="1"/>
  <c r="F368" i="7"/>
  <c r="E368" i="7"/>
  <c r="G368" i="7" s="1"/>
  <c r="F367" i="7"/>
  <c r="E367" i="7"/>
  <c r="G367" i="7" s="1"/>
  <c r="F366" i="7"/>
  <c r="E366" i="7"/>
  <c r="G366" i="7" s="1"/>
  <c r="F365" i="7"/>
  <c r="E365" i="7"/>
  <c r="G365" i="7" s="1"/>
  <c r="F364" i="7"/>
  <c r="E364" i="7"/>
  <c r="G364" i="7" s="1"/>
  <c r="F363" i="7"/>
  <c r="E363" i="7"/>
  <c r="G363" i="7" s="1"/>
  <c r="F362" i="7"/>
  <c r="E362" i="7"/>
  <c r="G362" i="7" s="1"/>
  <c r="F361" i="7"/>
  <c r="E361" i="7"/>
  <c r="G361" i="7" s="1"/>
  <c r="F360" i="7"/>
  <c r="E360" i="7"/>
  <c r="G360" i="7" s="1"/>
  <c r="F359" i="7"/>
  <c r="E359" i="7"/>
  <c r="G359" i="7" s="1"/>
  <c r="F358" i="7"/>
  <c r="E358" i="7"/>
  <c r="G358" i="7" s="1"/>
  <c r="F357" i="7"/>
  <c r="E357" i="7"/>
  <c r="G357" i="7" s="1"/>
  <c r="F356" i="7"/>
  <c r="E356" i="7"/>
  <c r="G356" i="7" s="1"/>
  <c r="F355" i="7"/>
  <c r="E355" i="7"/>
  <c r="G355" i="7" s="1"/>
  <c r="F354" i="7"/>
  <c r="E354" i="7"/>
  <c r="G354" i="7" s="1"/>
  <c r="F353" i="7"/>
  <c r="E353" i="7"/>
  <c r="G353" i="7" s="1"/>
  <c r="F352" i="7"/>
  <c r="E352" i="7"/>
  <c r="G352" i="7" s="1"/>
  <c r="F351" i="7"/>
  <c r="E351" i="7"/>
  <c r="G351" i="7" s="1"/>
  <c r="F350" i="7"/>
  <c r="E350" i="7"/>
  <c r="G350" i="7" s="1"/>
  <c r="F349" i="7"/>
  <c r="E349" i="7"/>
  <c r="G349" i="7" s="1"/>
  <c r="F348" i="7"/>
  <c r="E348" i="7"/>
  <c r="G348" i="7" s="1"/>
  <c r="F347" i="7"/>
  <c r="E347" i="7"/>
  <c r="G347" i="7" s="1"/>
  <c r="F346" i="7"/>
  <c r="E346" i="7"/>
  <c r="G346" i="7" s="1"/>
  <c r="F345" i="7"/>
  <c r="E345" i="7"/>
  <c r="G345" i="7" s="1"/>
  <c r="F344" i="7"/>
  <c r="E344" i="7"/>
  <c r="G344" i="7" s="1"/>
  <c r="F343" i="7"/>
  <c r="E343" i="7"/>
  <c r="G343" i="7" s="1"/>
  <c r="F342" i="7"/>
  <c r="E342" i="7"/>
  <c r="G342" i="7" s="1"/>
  <c r="F341" i="7"/>
  <c r="E341" i="7"/>
  <c r="G341" i="7" s="1"/>
  <c r="F340" i="7"/>
  <c r="E340" i="7"/>
  <c r="G340" i="7" s="1"/>
  <c r="F339" i="7"/>
  <c r="E339" i="7"/>
  <c r="G339" i="7" s="1"/>
  <c r="F338" i="7"/>
  <c r="E338" i="7"/>
  <c r="G338" i="7" s="1"/>
  <c r="F337" i="7"/>
  <c r="E337" i="7"/>
  <c r="G337" i="7" s="1"/>
  <c r="F336" i="7"/>
  <c r="E336" i="7"/>
  <c r="G336" i="7" s="1"/>
  <c r="F335" i="7"/>
  <c r="E335" i="7"/>
  <c r="G335" i="7" s="1"/>
  <c r="F334" i="7"/>
  <c r="E334" i="7"/>
  <c r="G334" i="7" s="1"/>
  <c r="F333" i="7"/>
  <c r="E333" i="7"/>
  <c r="G333" i="7" s="1"/>
  <c r="F332" i="7"/>
  <c r="E332" i="7"/>
  <c r="G332" i="7" s="1"/>
  <c r="F331" i="7"/>
  <c r="E331" i="7"/>
  <c r="G331" i="7" s="1"/>
  <c r="F330" i="7"/>
  <c r="E330" i="7"/>
  <c r="G330" i="7" s="1"/>
  <c r="F329" i="7"/>
  <c r="E329" i="7"/>
  <c r="G329" i="7" s="1"/>
  <c r="F328" i="7"/>
  <c r="E328" i="7"/>
  <c r="G328" i="7" s="1"/>
  <c r="F327" i="7"/>
  <c r="E327" i="7"/>
  <c r="G327" i="7" s="1"/>
  <c r="F326" i="7"/>
  <c r="E326" i="7"/>
  <c r="G326" i="7" s="1"/>
  <c r="F325" i="7"/>
  <c r="E325" i="7"/>
  <c r="G325" i="7" s="1"/>
  <c r="F324" i="7"/>
  <c r="E324" i="7"/>
  <c r="G324" i="7" s="1"/>
  <c r="F323" i="7"/>
  <c r="E323" i="7"/>
  <c r="G323" i="7" s="1"/>
  <c r="F322" i="7"/>
  <c r="E322" i="7"/>
  <c r="G322" i="7" s="1"/>
  <c r="F321" i="7"/>
  <c r="E321" i="7"/>
  <c r="G321" i="7" s="1"/>
  <c r="F320" i="7"/>
  <c r="E320" i="7"/>
  <c r="G320" i="7" s="1"/>
  <c r="F319" i="7"/>
  <c r="E319" i="7"/>
  <c r="G319" i="7" s="1"/>
  <c r="F318" i="7"/>
  <c r="E318" i="7"/>
  <c r="G318" i="7" s="1"/>
  <c r="F317" i="7"/>
  <c r="E317" i="7"/>
  <c r="G317" i="7" s="1"/>
  <c r="F316" i="7"/>
  <c r="E316" i="7"/>
  <c r="G316" i="7" s="1"/>
  <c r="F315" i="7"/>
  <c r="E315" i="7"/>
  <c r="G315" i="7" s="1"/>
  <c r="F314" i="7"/>
  <c r="E314" i="7"/>
  <c r="G314" i="7" s="1"/>
  <c r="F313" i="7"/>
  <c r="E313" i="7"/>
  <c r="G313" i="7" s="1"/>
  <c r="F312" i="7"/>
  <c r="E312" i="7"/>
  <c r="G312" i="7" s="1"/>
  <c r="F311" i="7"/>
  <c r="E311" i="7"/>
  <c r="G311" i="7" s="1"/>
  <c r="F310" i="7"/>
  <c r="E310" i="7"/>
  <c r="G310" i="7" s="1"/>
  <c r="F309" i="7"/>
  <c r="E309" i="7"/>
  <c r="G309" i="7" s="1"/>
  <c r="F308" i="7"/>
  <c r="E308" i="7"/>
  <c r="G308" i="7" s="1"/>
  <c r="F307" i="7"/>
  <c r="E307" i="7"/>
  <c r="G307" i="7" s="1"/>
  <c r="F306" i="7"/>
  <c r="E306" i="7"/>
  <c r="G306" i="7" s="1"/>
  <c r="F305" i="7"/>
  <c r="E305" i="7"/>
  <c r="G305" i="7" s="1"/>
  <c r="F304" i="7"/>
  <c r="E304" i="7"/>
  <c r="G304" i="7" s="1"/>
  <c r="F303" i="7"/>
  <c r="E303" i="7"/>
  <c r="G303" i="7" s="1"/>
  <c r="F302" i="7"/>
  <c r="E302" i="7"/>
  <c r="G302" i="7" s="1"/>
  <c r="F301" i="7"/>
  <c r="E301" i="7"/>
  <c r="G301" i="7" s="1"/>
  <c r="F300" i="7"/>
  <c r="E300" i="7"/>
  <c r="G300" i="7" s="1"/>
  <c r="F299" i="7"/>
  <c r="E299" i="7"/>
  <c r="G299" i="7" s="1"/>
  <c r="F298" i="7"/>
  <c r="E298" i="7"/>
  <c r="G298" i="7" s="1"/>
  <c r="F297" i="7"/>
  <c r="E297" i="7"/>
  <c r="G297" i="7" s="1"/>
  <c r="F296" i="7"/>
  <c r="E296" i="7"/>
  <c r="G296" i="7" s="1"/>
  <c r="F295" i="7"/>
  <c r="E295" i="7"/>
  <c r="G295" i="7" s="1"/>
  <c r="F294" i="7"/>
  <c r="E294" i="7"/>
  <c r="G294" i="7" s="1"/>
  <c r="F293" i="7"/>
  <c r="E293" i="7"/>
  <c r="G293" i="7" s="1"/>
  <c r="F292" i="7"/>
  <c r="E292" i="7"/>
  <c r="G292" i="7" s="1"/>
  <c r="F291" i="7"/>
  <c r="E291" i="7"/>
  <c r="G291" i="7" s="1"/>
  <c r="F290" i="7"/>
  <c r="E290" i="7"/>
  <c r="G290" i="7" s="1"/>
  <c r="F289" i="7"/>
  <c r="E289" i="7"/>
  <c r="G289" i="7" s="1"/>
  <c r="F288" i="7"/>
  <c r="E288" i="7"/>
  <c r="G288" i="7" s="1"/>
  <c r="F287" i="7"/>
  <c r="E287" i="7"/>
  <c r="G287" i="7" s="1"/>
  <c r="F286" i="7"/>
  <c r="E286" i="7"/>
  <c r="G286" i="7" s="1"/>
  <c r="F285" i="7"/>
  <c r="E285" i="7"/>
  <c r="G285" i="7" s="1"/>
  <c r="F284" i="7"/>
  <c r="E284" i="7"/>
  <c r="G284" i="7" s="1"/>
  <c r="F283" i="7"/>
  <c r="E283" i="7"/>
  <c r="G283" i="7" s="1"/>
  <c r="F282" i="7"/>
  <c r="E282" i="7"/>
  <c r="G282" i="7" s="1"/>
  <c r="F281" i="7"/>
  <c r="E281" i="7"/>
  <c r="G281" i="7" s="1"/>
  <c r="F280" i="7"/>
  <c r="E280" i="7"/>
  <c r="G280" i="7" s="1"/>
  <c r="F279" i="7"/>
  <c r="E279" i="7"/>
  <c r="G279" i="7" s="1"/>
  <c r="F278" i="7"/>
  <c r="E278" i="7"/>
  <c r="G278" i="7" s="1"/>
  <c r="F277" i="7"/>
  <c r="E277" i="7"/>
  <c r="G277" i="7" s="1"/>
  <c r="F276" i="7"/>
  <c r="E276" i="7"/>
  <c r="G276" i="7" s="1"/>
  <c r="F275" i="7"/>
  <c r="E275" i="7"/>
  <c r="G275" i="7" s="1"/>
  <c r="F274" i="7"/>
  <c r="E274" i="7"/>
  <c r="G274" i="7" s="1"/>
  <c r="F273" i="7"/>
  <c r="E273" i="7"/>
  <c r="G273" i="7" s="1"/>
  <c r="F272" i="7"/>
  <c r="E272" i="7"/>
  <c r="G272" i="7" s="1"/>
  <c r="F271" i="7"/>
  <c r="E271" i="7"/>
  <c r="G271" i="7" s="1"/>
  <c r="F270" i="7"/>
  <c r="E270" i="7"/>
  <c r="G270" i="7" s="1"/>
  <c r="F269" i="7"/>
  <c r="E269" i="7"/>
  <c r="G269" i="7" s="1"/>
  <c r="F268" i="7"/>
  <c r="E268" i="7"/>
  <c r="G268" i="7" s="1"/>
  <c r="F267" i="7"/>
  <c r="E267" i="7"/>
  <c r="G267" i="7" s="1"/>
  <c r="F266" i="7"/>
  <c r="E266" i="7"/>
  <c r="G266" i="7" s="1"/>
  <c r="F265" i="7"/>
  <c r="E265" i="7"/>
  <c r="G265" i="7" s="1"/>
  <c r="F264" i="7"/>
  <c r="E264" i="7"/>
  <c r="G264" i="7" s="1"/>
  <c r="F263" i="7"/>
  <c r="E263" i="7"/>
  <c r="G263" i="7" s="1"/>
  <c r="F262" i="7"/>
  <c r="E262" i="7"/>
  <c r="G262" i="7" s="1"/>
  <c r="F261" i="7"/>
  <c r="E261" i="7"/>
  <c r="G261" i="7" s="1"/>
  <c r="F260" i="7"/>
  <c r="E260" i="7"/>
  <c r="G260" i="7" s="1"/>
  <c r="F259" i="7"/>
  <c r="E259" i="7"/>
  <c r="G259" i="7" s="1"/>
  <c r="F258" i="7"/>
  <c r="E258" i="7"/>
  <c r="G258" i="7" s="1"/>
  <c r="F257" i="7"/>
  <c r="E257" i="7"/>
  <c r="G257" i="7" s="1"/>
  <c r="F256" i="7"/>
  <c r="E256" i="7"/>
  <c r="G256" i="7" s="1"/>
  <c r="F255" i="7"/>
  <c r="E255" i="7"/>
  <c r="G255" i="7" s="1"/>
  <c r="F254" i="7"/>
  <c r="E254" i="7"/>
  <c r="G254" i="7" s="1"/>
  <c r="F253" i="7"/>
  <c r="E253" i="7"/>
  <c r="G253" i="7" s="1"/>
  <c r="F252" i="7"/>
  <c r="E252" i="7"/>
  <c r="G252" i="7" s="1"/>
  <c r="F251" i="7"/>
  <c r="E251" i="7"/>
  <c r="G251" i="7" s="1"/>
  <c r="F250" i="7"/>
  <c r="E250" i="7"/>
  <c r="G250" i="7" s="1"/>
  <c r="F249" i="7"/>
  <c r="E249" i="7"/>
  <c r="G249" i="7" s="1"/>
  <c r="F248" i="7"/>
  <c r="E248" i="7"/>
  <c r="G248" i="7" s="1"/>
  <c r="F247" i="7"/>
  <c r="E247" i="7"/>
  <c r="G247" i="7" s="1"/>
  <c r="F246" i="7"/>
  <c r="E246" i="7"/>
  <c r="G246" i="7" s="1"/>
  <c r="F245" i="7"/>
  <c r="E245" i="7"/>
  <c r="G245" i="7" s="1"/>
  <c r="F244" i="7"/>
  <c r="E244" i="7"/>
  <c r="G244" i="7" s="1"/>
  <c r="F243" i="7"/>
  <c r="E243" i="7"/>
  <c r="G243" i="7" s="1"/>
  <c r="F242" i="7"/>
  <c r="E242" i="7"/>
  <c r="G242" i="7" s="1"/>
  <c r="F241" i="7"/>
  <c r="E241" i="7"/>
  <c r="G241" i="7" s="1"/>
  <c r="F240" i="7"/>
  <c r="E240" i="7"/>
  <c r="G240" i="7" s="1"/>
  <c r="F239" i="7"/>
  <c r="E239" i="7"/>
  <c r="G239" i="7" s="1"/>
  <c r="F238" i="7"/>
  <c r="E238" i="7"/>
  <c r="G238" i="7" s="1"/>
  <c r="F237" i="7"/>
  <c r="E237" i="7"/>
  <c r="G237" i="7" s="1"/>
  <c r="F236" i="7"/>
  <c r="E236" i="7"/>
  <c r="G236" i="7" s="1"/>
  <c r="F235" i="7"/>
  <c r="E235" i="7"/>
  <c r="G235" i="7" s="1"/>
  <c r="F234" i="7"/>
  <c r="E234" i="7"/>
  <c r="G234" i="7" s="1"/>
  <c r="F233" i="7"/>
  <c r="E233" i="7"/>
  <c r="G233" i="7" s="1"/>
  <c r="F232" i="7"/>
  <c r="E232" i="7"/>
  <c r="G232" i="7" s="1"/>
  <c r="F231" i="7"/>
  <c r="E231" i="7"/>
  <c r="G231" i="7" s="1"/>
  <c r="F230" i="7"/>
  <c r="E230" i="7"/>
  <c r="G230" i="7" s="1"/>
  <c r="F229" i="7"/>
  <c r="E229" i="7"/>
  <c r="G229" i="7" s="1"/>
  <c r="F228" i="7"/>
  <c r="E228" i="7"/>
  <c r="G228" i="7" s="1"/>
  <c r="F227" i="7"/>
  <c r="E227" i="7"/>
  <c r="G227" i="7" s="1"/>
  <c r="F226" i="7"/>
  <c r="E226" i="7"/>
  <c r="G226" i="7" s="1"/>
  <c r="F225" i="7"/>
  <c r="E225" i="7"/>
  <c r="G225" i="7" s="1"/>
  <c r="F224" i="7"/>
  <c r="E224" i="7"/>
  <c r="G224" i="7" s="1"/>
  <c r="F223" i="7"/>
  <c r="E223" i="7"/>
  <c r="G223" i="7" s="1"/>
  <c r="F222" i="7"/>
  <c r="E222" i="7"/>
  <c r="G222" i="7" s="1"/>
  <c r="F221" i="7"/>
  <c r="E221" i="7"/>
  <c r="G221" i="7" s="1"/>
  <c r="F220" i="7"/>
  <c r="E220" i="7"/>
  <c r="G220" i="7" s="1"/>
  <c r="F219" i="7"/>
  <c r="E219" i="7"/>
  <c r="G219" i="7" s="1"/>
  <c r="F218" i="7"/>
  <c r="E218" i="7"/>
  <c r="G218" i="7" s="1"/>
  <c r="F217" i="7"/>
  <c r="E217" i="7"/>
  <c r="G217" i="7" s="1"/>
  <c r="F216" i="7"/>
  <c r="E216" i="7"/>
  <c r="G216" i="7" s="1"/>
  <c r="F215" i="7"/>
  <c r="E215" i="7"/>
  <c r="G215" i="7" s="1"/>
  <c r="F214" i="7"/>
  <c r="E214" i="7"/>
  <c r="G214" i="7" s="1"/>
  <c r="F213" i="7"/>
  <c r="E213" i="7"/>
  <c r="G213" i="7" s="1"/>
  <c r="F212" i="7"/>
  <c r="E212" i="7"/>
  <c r="G212" i="7" s="1"/>
  <c r="F211" i="7"/>
  <c r="E211" i="7"/>
  <c r="G211" i="7" s="1"/>
  <c r="F210" i="7"/>
  <c r="E210" i="7"/>
  <c r="G210" i="7" s="1"/>
  <c r="F209" i="7"/>
  <c r="E209" i="7"/>
  <c r="G209" i="7" s="1"/>
  <c r="F208" i="7"/>
  <c r="E208" i="7"/>
  <c r="G208" i="7" s="1"/>
  <c r="F207" i="7"/>
  <c r="E207" i="7"/>
  <c r="G207" i="7" s="1"/>
  <c r="F206" i="7"/>
  <c r="E206" i="7"/>
  <c r="G206" i="7" s="1"/>
  <c r="F205" i="7"/>
  <c r="E205" i="7"/>
  <c r="G205" i="7" s="1"/>
  <c r="F204" i="7"/>
  <c r="E204" i="7"/>
  <c r="G204" i="7" s="1"/>
  <c r="F203" i="7"/>
  <c r="E203" i="7"/>
  <c r="G203" i="7" s="1"/>
  <c r="F202" i="7"/>
  <c r="E202" i="7"/>
  <c r="G202" i="7" s="1"/>
  <c r="F201" i="7"/>
  <c r="E201" i="7"/>
  <c r="G201" i="7" s="1"/>
  <c r="F200" i="7"/>
  <c r="E200" i="7"/>
  <c r="G200" i="7" s="1"/>
  <c r="F199" i="7"/>
  <c r="E199" i="7"/>
  <c r="G199" i="7" s="1"/>
  <c r="F198" i="7"/>
  <c r="E198" i="7"/>
  <c r="G198" i="7" s="1"/>
  <c r="F197" i="7"/>
  <c r="E197" i="7"/>
  <c r="G197" i="7" s="1"/>
  <c r="F196" i="7"/>
  <c r="E196" i="7"/>
  <c r="G196" i="7" s="1"/>
  <c r="F195" i="7"/>
  <c r="E195" i="7"/>
  <c r="G195" i="7" s="1"/>
  <c r="F194" i="7"/>
  <c r="E194" i="7"/>
  <c r="G194" i="7" s="1"/>
  <c r="F193" i="7"/>
  <c r="E193" i="7"/>
  <c r="G193" i="7" s="1"/>
  <c r="F192" i="7"/>
  <c r="E192" i="7"/>
  <c r="G192" i="7" s="1"/>
  <c r="F191" i="7"/>
  <c r="E191" i="7"/>
  <c r="G191" i="7" s="1"/>
  <c r="F190" i="7"/>
  <c r="E190" i="7"/>
  <c r="G190" i="7" s="1"/>
  <c r="F189" i="7"/>
  <c r="E189" i="7"/>
  <c r="G189" i="7" s="1"/>
  <c r="F188" i="7"/>
  <c r="E188" i="7"/>
  <c r="G188" i="7" s="1"/>
  <c r="F187" i="7"/>
  <c r="E187" i="7"/>
  <c r="G187" i="7" s="1"/>
  <c r="F186" i="7"/>
  <c r="E186" i="7"/>
  <c r="G186" i="7" s="1"/>
  <c r="F185" i="7"/>
  <c r="E185" i="7"/>
  <c r="G185" i="7" s="1"/>
  <c r="F184" i="7"/>
  <c r="E184" i="7"/>
  <c r="G184" i="7" s="1"/>
  <c r="F183" i="7"/>
  <c r="E183" i="7"/>
  <c r="G183" i="7" s="1"/>
  <c r="F182" i="7"/>
  <c r="E182" i="7"/>
  <c r="G182" i="7" s="1"/>
  <c r="F181" i="7"/>
  <c r="E181" i="7"/>
  <c r="G181" i="7" s="1"/>
  <c r="F180" i="7"/>
  <c r="E180" i="7"/>
  <c r="G180" i="7" s="1"/>
  <c r="F179" i="7"/>
  <c r="E179" i="7"/>
  <c r="G179" i="7" s="1"/>
  <c r="F178" i="7"/>
  <c r="E178" i="7"/>
  <c r="G178" i="7" s="1"/>
  <c r="F177" i="7"/>
  <c r="E177" i="7"/>
  <c r="G177" i="7" s="1"/>
  <c r="F176" i="7"/>
  <c r="E176" i="7"/>
  <c r="G176" i="7" s="1"/>
  <c r="F175" i="7"/>
  <c r="E175" i="7"/>
  <c r="G175" i="7" s="1"/>
  <c r="F174" i="7"/>
  <c r="E174" i="7"/>
  <c r="G174" i="7" s="1"/>
  <c r="F173" i="7"/>
  <c r="E173" i="7"/>
  <c r="G173" i="7" s="1"/>
  <c r="F172" i="7"/>
  <c r="E172" i="7"/>
  <c r="G172" i="7" s="1"/>
  <c r="F171" i="7"/>
  <c r="E171" i="7"/>
  <c r="G171" i="7" s="1"/>
  <c r="F170" i="7"/>
  <c r="E170" i="7"/>
  <c r="G170" i="7" s="1"/>
  <c r="F169" i="7"/>
  <c r="E169" i="7"/>
  <c r="G169" i="7" s="1"/>
  <c r="F168" i="7"/>
  <c r="E168" i="7"/>
  <c r="G168" i="7" s="1"/>
  <c r="F167" i="7"/>
  <c r="E167" i="7"/>
  <c r="G167" i="7" s="1"/>
  <c r="F166" i="7"/>
  <c r="E166" i="7"/>
  <c r="G166" i="7" s="1"/>
  <c r="F165" i="7"/>
  <c r="E165" i="7"/>
  <c r="G165" i="7" s="1"/>
  <c r="F164" i="7"/>
  <c r="E164" i="7"/>
  <c r="G164" i="7" s="1"/>
  <c r="F163" i="7"/>
  <c r="E163" i="7"/>
  <c r="G163" i="7" s="1"/>
  <c r="F162" i="7"/>
  <c r="E162" i="7"/>
  <c r="G162" i="7" s="1"/>
  <c r="F161" i="7"/>
  <c r="E161" i="7"/>
  <c r="G161" i="7" s="1"/>
  <c r="F160" i="7"/>
  <c r="E160" i="7"/>
  <c r="G160" i="7" s="1"/>
  <c r="F159" i="7"/>
  <c r="E159" i="7"/>
  <c r="G159" i="7" s="1"/>
  <c r="F158" i="7"/>
  <c r="E158" i="7"/>
  <c r="G158" i="7" s="1"/>
  <c r="F157" i="7"/>
  <c r="E157" i="7"/>
  <c r="G157" i="7" s="1"/>
  <c r="F156" i="7"/>
  <c r="E156" i="7"/>
  <c r="G156" i="7" s="1"/>
  <c r="F155" i="7"/>
  <c r="E155" i="7"/>
  <c r="G155" i="7" s="1"/>
  <c r="F154" i="7"/>
  <c r="E154" i="7"/>
  <c r="G154" i="7" s="1"/>
  <c r="F153" i="7"/>
  <c r="E153" i="7"/>
  <c r="G153" i="7" s="1"/>
  <c r="F152" i="7"/>
  <c r="E152" i="7"/>
  <c r="G152" i="7" s="1"/>
  <c r="F151" i="7"/>
  <c r="E151" i="7"/>
  <c r="G151" i="7" s="1"/>
  <c r="F150" i="7"/>
  <c r="E150" i="7"/>
  <c r="G150" i="7" s="1"/>
  <c r="F149" i="7"/>
  <c r="E149" i="7"/>
  <c r="G149" i="7" s="1"/>
  <c r="F148" i="7"/>
  <c r="E148" i="7"/>
  <c r="G148" i="7" s="1"/>
  <c r="F147" i="7"/>
  <c r="E147" i="7"/>
  <c r="G147" i="7" s="1"/>
  <c r="F146" i="7"/>
  <c r="E146" i="7"/>
  <c r="G146" i="7" s="1"/>
  <c r="F145" i="7"/>
  <c r="E145" i="7"/>
  <c r="G145" i="7" s="1"/>
  <c r="F144" i="7"/>
  <c r="E144" i="7"/>
  <c r="G144" i="7" s="1"/>
  <c r="F143" i="7"/>
  <c r="E143" i="7"/>
  <c r="G143" i="7" s="1"/>
  <c r="F142" i="7"/>
  <c r="E142" i="7"/>
  <c r="G142" i="7" s="1"/>
  <c r="F141" i="7"/>
  <c r="E141" i="7"/>
  <c r="G141" i="7" s="1"/>
  <c r="F140" i="7"/>
  <c r="E140" i="7"/>
  <c r="G140" i="7" s="1"/>
  <c r="F139" i="7"/>
  <c r="E139" i="7"/>
  <c r="G139" i="7" s="1"/>
  <c r="F138" i="7"/>
  <c r="E138" i="7"/>
  <c r="G138" i="7" s="1"/>
  <c r="F137" i="7"/>
  <c r="E137" i="7"/>
  <c r="G137" i="7" s="1"/>
  <c r="F136" i="7"/>
  <c r="E136" i="7"/>
  <c r="G136" i="7" s="1"/>
  <c r="F135" i="7"/>
  <c r="E135" i="7"/>
  <c r="G135" i="7" s="1"/>
  <c r="F134" i="7"/>
  <c r="E134" i="7"/>
  <c r="G134" i="7" s="1"/>
  <c r="F133" i="7"/>
  <c r="E133" i="7"/>
  <c r="G133" i="7" s="1"/>
  <c r="F132" i="7"/>
  <c r="E132" i="7"/>
  <c r="G132" i="7" s="1"/>
  <c r="F131" i="7"/>
  <c r="E131" i="7"/>
  <c r="G131" i="7" s="1"/>
  <c r="F130" i="7"/>
  <c r="E130" i="7"/>
  <c r="G130" i="7" s="1"/>
  <c r="F129" i="7"/>
  <c r="E129" i="7"/>
  <c r="G129" i="7" s="1"/>
  <c r="F128" i="7"/>
  <c r="E128" i="7"/>
  <c r="G128" i="7" s="1"/>
  <c r="F127" i="7"/>
  <c r="E127" i="7"/>
  <c r="G127" i="7" s="1"/>
  <c r="F126" i="7"/>
  <c r="E126" i="7"/>
  <c r="G126" i="7" s="1"/>
  <c r="F125" i="7"/>
  <c r="E125" i="7"/>
  <c r="G125" i="7" s="1"/>
  <c r="F124" i="7"/>
  <c r="E124" i="7"/>
  <c r="G124" i="7" s="1"/>
  <c r="F123" i="7"/>
  <c r="E123" i="7"/>
  <c r="G123" i="7" s="1"/>
  <c r="F122" i="7"/>
  <c r="E122" i="7"/>
  <c r="G122" i="7" s="1"/>
  <c r="F121" i="7"/>
  <c r="E121" i="7"/>
  <c r="G121" i="7" s="1"/>
  <c r="F120" i="7"/>
  <c r="E120" i="7"/>
  <c r="G120" i="7" s="1"/>
  <c r="F119" i="7"/>
  <c r="E119" i="7"/>
  <c r="G119" i="7" s="1"/>
  <c r="F118" i="7"/>
  <c r="E118" i="7"/>
  <c r="G118" i="7" s="1"/>
  <c r="F117" i="7"/>
  <c r="E117" i="7"/>
  <c r="G117" i="7" s="1"/>
  <c r="F116" i="7"/>
  <c r="E116" i="7"/>
  <c r="G116" i="7" s="1"/>
  <c r="F115" i="7"/>
  <c r="E115" i="7"/>
  <c r="G115" i="7" s="1"/>
  <c r="F114" i="7"/>
  <c r="E114" i="7"/>
  <c r="G114" i="7" s="1"/>
  <c r="F113" i="7"/>
  <c r="E113" i="7"/>
  <c r="G113" i="7" s="1"/>
  <c r="F112" i="7"/>
  <c r="E112" i="7"/>
  <c r="G112" i="7" s="1"/>
  <c r="F111" i="7"/>
  <c r="E111" i="7"/>
  <c r="G111" i="7" s="1"/>
  <c r="F110" i="7"/>
  <c r="E110" i="7"/>
  <c r="G110" i="7" s="1"/>
  <c r="F109" i="7"/>
  <c r="E109" i="7"/>
  <c r="G109" i="7" s="1"/>
  <c r="F108" i="7"/>
  <c r="E108" i="7"/>
  <c r="G108" i="7" s="1"/>
  <c r="F107" i="7"/>
  <c r="E107" i="7"/>
  <c r="G107" i="7" s="1"/>
  <c r="F106" i="7"/>
  <c r="E106" i="7"/>
  <c r="G106" i="7" s="1"/>
  <c r="F105" i="7"/>
  <c r="E105" i="7"/>
  <c r="G105" i="7" s="1"/>
  <c r="F104" i="7"/>
  <c r="E104" i="7"/>
  <c r="G104" i="7" s="1"/>
  <c r="F103" i="7"/>
  <c r="E103" i="7"/>
  <c r="G103" i="7" s="1"/>
  <c r="F102" i="7"/>
  <c r="E102" i="7"/>
  <c r="G102" i="7" s="1"/>
  <c r="F101" i="7"/>
  <c r="E101" i="7"/>
  <c r="G101" i="7" s="1"/>
  <c r="F100" i="7"/>
  <c r="E100" i="7"/>
  <c r="G100" i="7" s="1"/>
  <c r="F99" i="7"/>
  <c r="E99" i="7"/>
  <c r="G99" i="7" s="1"/>
  <c r="F98" i="7"/>
  <c r="E98" i="7"/>
  <c r="G98" i="7" s="1"/>
  <c r="F97" i="7"/>
  <c r="E97" i="7"/>
  <c r="G97" i="7" s="1"/>
  <c r="F96" i="7"/>
  <c r="E96" i="7"/>
  <c r="G96" i="7" s="1"/>
  <c r="F95" i="7"/>
  <c r="E95" i="7"/>
  <c r="G95" i="7" s="1"/>
  <c r="F94" i="7"/>
  <c r="E94" i="7"/>
  <c r="G94" i="7" s="1"/>
  <c r="F93" i="7"/>
  <c r="E93" i="7"/>
  <c r="G93" i="7" s="1"/>
  <c r="F92" i="7"/>
  <c r="E92" i="7"/>
  <c r="G92" i="7" s="1"/>
  <c r="F91" i="7"/>
  <c r="E91" i="7"/>
  <c r="G91" i="7" s="1"/>
  <c r="F90" i="7"/>
  <c r="E90" i="7"/>
  <c r="G90" i="7" s="1"/>
  <c r="F89" i="7"/>
  <c r="E89" i="7"/>
  <c r="G89" i="7" s="1"/>
  <c r="F88" i="7"/>
  <c r="E88" i="7"/>
  <c r="G88" i="7" s="1"/>
  <c r="F87" i="7"/>
  <c r="E87" i="7"/>
  <c r="G87" i="7" s="1"/>
  <c r="F86" i="7"/>
  <c r="E86" i="7"/>
  <c r="G86" i="7" s="1"/>
  <c r="F85" i="7"/>
  <c r="E85" i="7"/>
  <c r="G85" i="7" s="1"/>
  <c r="F84" i="7"/>
  <c r="E84" i="7"/>
  <c r="G84" i="7" s="1"/>
  <c r="F83" i="7"/>
  <c r="E83" i="7"/>
  <c r="G83" i="7" s="1"/>
  <c r="F82" i="7"/>
  <c r="E82" i="7"/>
  <c r="G82" i="7" s="1"/>
  <c r="F81" i="7"/>
  <c r="E81" i="7"/>
  <c r="G81" i="7" s="1"/>
  <c r="F80" i="7"/>
  <c r="E80" i="7"/>
  <c r="G80" i="7" s="1"/>
  <c r="F79" i="7"/>
  <c r="E79" i="7"/>
  <c r="G79" i="7" s="1"/>
  <c r="F78" i="7"/>
  <c r="E78" i="7"/>
  <c r="G78" i="7" s="1"/>
  <c r="F77" i="7"/>
  <c r="E77" i="7"/>
  <c r="G77" i="7" s="1"/>
  <c r="F76" i="7"/>
  <c r="E76" i="7"/>
  <c r="G76" i="7" s="1"/>
  <c r="F75" i="7"/>
  <c r="E75" i="7"/>
  <c r="G75" i="7" s="1"/>
  <c r="F74" i="7"/>
  <c r="E74" i="7"/>
  <c r="G74" i="7" s="1"/>
  <c r="F73" i="7"/>
  <c r="E73" i="7"/>
  <c r="G73" i="7" s="1"/>
  <c r="F72" i="7"/>
  <c r="E72" i="7"/>
  <c r="G72" i="7" s="1"/>
  <c r="F71" i="7"/>
  <c r="E71" i="7"/>
  <c r="G71" i="7" s="1"/>
  <c r="F70" i="7"/>
  <c r="E70" i="7"/>
  <c r="G70" i="7" s="1"/>
  <c r="F69" i="7"/>
  <c r="E69" i="7"/>
  <c r="G69" i="7" s="1"/>
  <c r="F68" i="7"/>
  <c r="E68" i="7"/>
  <c r="G68" i="7" s="1"/>
  <c r="F67" i="7"/>
  <c r="E67" i="7"/>
  <c r="G67" i="7" s="1"/>
  <c r="F66" i="7"/>
  <c r="E66" i="7"/>
  <c r="G66" i="7" s="1"/>
  <c r="F65" i="7"/>
  <c r="E65" i="7"/>
  <c r="G65" i="7" s="1"/>
  <c r="F64" i="7"/>
  <c r="E64" i="7"/>
  <c r="G64" i="7" s="1"/>
  <c r="F63" i="7"/>
  <c r="E63" i="7"/>
  <c r="G63" i="7" s="1"/>
  <c r="F62" i="7"/>
  <c r="E62" i="7"/>
  <c r="G62" i="7" s="1"/>
  <c r="F61" i="7"/>
  <c r="E61" i="7"/>
  <c r="G61" i="7" s="1"/>
  <c r="F60" i="7"/>
  <c r="E60" i="7"/>
  <c r="G60" i="7" s="1"/>
  <c r="F59" i="7"/>
  <c r="E59" i="7"/>
  <c r="G59" i="7" s="1"/>
  <c r="F58" i="7"/>
  <c r="E58" i="7"/>
  <c r="G58" i="7" s="1"/>
  <c r="F57" i="7"/>
  <c r="E57" i="7"/>
  <c r="G57" i="7" s="1"/>
  <c r="F56" i="7"/>
  <c r="E56" i="7"/>
  <c r="G56" i="7" s="1"/>
  <c r="F55" i="7"/>
  <c r="E55" i="7"/>
  <c r="G55" i="7" s="1"/>
  <c r="F54" i="7"/>
  <c r="E54" i="7"/>
  <c r="G54" i="7" s="1"/>
  <c r="F53" i="7"/>
  <c r="E53" i="7"/>
  <c r="G53" i="7" s="1"/>
  <c r="F52" i="7"/>
  <c r="E52" i="7"/>
  <c r="G52" i="7" s="1"/>
  <c r="F51" i="7"/>
  <c r="E51" i="7"/>
  <c r="G51" i="7" s="1"/>
  <c r="F50" i="7"/>
  <c r="E50" i="7"/>
  <c r="G50" i="7" s="1"/>
  <c r="F49" i="7"/>
  <c r="E49" i="7"/>
  <c r="G49" i="7" s="1"/>
  <c r="F48" i="7"/>
  <c r="E48" i="7"/>
  <c r="G48" i="7" s="1"/>
  <c r="F47" i="7"/>
  <c r="E47" i="7"/>
  <c r="G47" i="7" s="1"/>
  <c r="F46" i="7"/>
  <c r="E46" i="7"/>
  <c r="G46" i="7" s="1"/>
  <c r="F45" i="7"/>
  <c r="E45" i="7"/>
  <c r="G45" i="7" s="1"/>
  <c r="F44" i="7"/>
  <c r="E44" i="7"/>
  <c r="G44" i="7" s="1"/>
  <c r="F43" i="7"/>
  <c r="E43" i="7"/>
  <c r="G43" i="7" s="1"/>
  <c r="F42" i="7"/>
  <c r="E42" i="7"/>
  <c r="G42" i="7" s="1"/>
  <c r="F41" i="7"/>
  <c r="E41" i="7"/>
  <c r="G41" i="7" s="1"/>
  <c r="F40" i="7"/>
  <c r="E40" i="7"/>
  <c r="G40" i="7" s="1"/>
  <c r="F39" i="7"/>
  <c r="E39" i="7"/>
  <c r="G39" i="7" s="1"/>
  <c r="F38" i="7"/>
  <c r="E38" i="7"/>
  <c r="G38" i="7" s="1"/>
  <c r="F37" i="7"/>
  <c r="E37" i="7"/>
  <c r="G37" i="7" s="1"/>
  <c r="F36" i="7"/>
  <c r="E36" i="7"/>
  <c r="G36" i="7" s="1"/>
  <c r="F35" i="7"/>
  <c r="E35" i="7"/>
  <c r="G35" i="7" s="1"/>
  <c r="F34" i="7"/>
  <c r="E34" i="7"/>
  <c r="G34" i="7" s="1"/>
  <c r="F33" i="7"/>
  <c r="E33" i="7"/>
  <c r="G33" i="7" s="1"/>
  <c r="F32" i="7"/>
  <c r="E32" i="7"/>
  <c r="G32" i="7" s="1"/>
  <c r="F31" i="7"/>
  <c r="E31" i="7"/>
  <c r="G31" i="7" s="1"/>
  <c r="F30" i="7"/>
  <c r="E30" i="7"/>
  <c r="G30" i="7" s="1"/>
  <c r="F29" i="7"/>
  <c r="E29" i="7"/>
  <c r="G29" i="7" s="1"/>
  <c r="F28" i="7"/>
  <c r="E28" i="7"/>
  <c r="G28" i="7" s="1"/>
  <c r="F27" i="7"/>
  <c r="E27" i="7"/>
  <c r="G27" i="7" s="1"/>
  <c r="F26" i="7"/>
  <c r="E26" i="7"/>
  <c r="G26" i="7" s="1"/>
  <c r="F25" i="7"/>
  <c r="E25" i="7"/>
  <c r="G25" i="7" s="1"/>
  <c r="F24" i="7"/>
  <c r="E24" i="7"/>
  <c r="G24" i="7" s="1"/>
  <c r="F23" i="7"/>
  <c r="E23" i="7"/>
  <c r="G23" i="7" s="1"/>
  <c r="F22" i="7"/>
  <c r="E22" i="7"/>
  <c r="G22" i="7" s="1"/>
  <c r="F21" i="7"/>
  <c r="E21" i="7"/>
  <c r="G21" i="7" s="1"/>
  <c r="F20" i="7"/>
  <c r="E20" i="7"/>
  <c r="G20" i="7" s="1"/>
  <c r="F19" i="7"/>
  <c r="E19" i="7"/>
  <c r="G19" i="7" s="1"/>
  <c r="F18" i="7"/>
  <c r="E18" i="7"/>
  <c r="G18" i="7" s="1"/>
  <c r="F17" i="7"/>
  <c r="E17" i="7"/>
  <c r="G17" i="7" s="1"/>
  <c r="F16" i="7"/>
  <c r="E16" i="7"/>
  <c r="G16" i="7" s="1"/>
  <c r="F15" i="7"/>
  <c r="E15" i="7"/>
  <c r="G15" i="7" s="1"/>
  <c r="F14" i="7"/>
  <c r="E14" i="7"/>
  <c r="G14" i="7" s="1"/>
  <c r="W13" i="7"/>
  <c r="F13" i="7"/>
  <c r="E13" i="7"/>
  <c r="G13" i="7" s="1"/>
  <c r="W12" i="7"/>
  <c r="F12" i="7"/>
  <c r="E12" i="7"/>
  <c r="G12" i="7" s="1"/>
  <c r="W11" i="7"/>
  <c r="F11" i="7"/>
  <c r="E11" i="7"/>
  <c r="G11" i="7" s="1"/>
  <c r="W10" i="7"/>
  <c r="F10" i="7"/>
  <c r="E10" i="7"/>
  <c r="G10" i="7" s="1"/>
  <c r="W9" i="7"/>
  <c r="F9" i="7"/>
  <c r="E9" i="7"/>
  <c r="G9" i="7" s="1"/>
  <c r="W8" i="7"/>
  <c r="F8" i="7"/>
  <c r="E8" i="7"/>
  <c r="G8" i="7" s="1"/>
  <c r="W7" i="7"/>
  <c r="F7" i="7"/>
  <c r="E7" i="7"/>
  <c r="G7" i="7" s="1"/>
  <c r="W6" i="7"/>
  <c r="F6" i="7"/>
  <c r="E6" i="7"/>
  <c r="G6" i="7" s="1"/>
  <c r="W5" i="7"/>
  <c r="F5" i="7"/>
  <c r="E5" i="7"/>
  <c r="G5" i="7" s="1"/>
  <c r="W4" i="7"/>
  <c r="F4" i="7"/>
  <c r="E4" i="7"/>
  <c r="G4" i="7" s="1"/>
  <c r="W3" i="7"/>
  <c r="F3" i="7"/>
  <c r="E3" i="7"/>
  <c r="G3" i="7" s="1"/>
  <c r="W2" i="7"/>
  <c r="F2" i="7"/>
  <c r="E2" i="7"/>
  <c r="G2" i="7" s="1"/>
  <c r="D63" i="6" l="1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B70" i="6"/>
  <c r="A70" i="6"/>
  <c r="G63" i="6"/>
  <c r="F63" i="6"/>
  <c r="E63" i="6"/>
  <c r="G62" i="6"/>
  <c r="F62" i="6"/>
  <c r="E62" i="6"/>
  <c r="G61" i="6"/>
  <c r="F61" i="6"/>
  <c r="E61" i="6"/>
  <c r="G60" i="6"/>
  <c r="F60" i="6"/>
  <c r="E60" i="6"/>
  <c r="G59" i="6"/>
  <c r="F59" i="6"/>
  <c r="E59" i="6"/>
  <c r="G58" i="6"/>
  <c r="F58" i="6"/>
  <c r="E58" i="6"/>
  <c r="G57" i="6"/>
  <c r="F57" i="6"/>
  <c r="E57" i="6"/>
  <c r="G56" i="6"/>
  <c r="F56" i="6"/>
  <c r="E56" i="6"/>
  <c r="G55" i="6"/>
  <c r="F55" i="6"/>
  <c r="E55" i="6"/>
  <c r="G54" i="6"/>
  <c r="F54" i="6"/>
  <c r="E54" i="6"/>
  <c r="G53" i="6"/>
  <c r="F53" i="6"/>
  <c r="E53" i="6"/>
  <c r="G52" i="6"/>
  <c r="F52" i="6"/>
  <c r="E52" i="6"/>
  <c r="G51" i="6"/>
  <c r="F51" i="6"/>
  <c r="E51" i="6"/>
  <c r="G50" i="6"/>
  <c r="F50" i="6"/>
  <c r="E50" i="6"/>
  <c r="G49" i="6"/>
  <c r="F49" i="6"/>
  <c r="E49" i="6"/>
  <c r="G48" i="6"/>
  <c r="F48" i="6"/>
  <c r="E48" i="6"/>
  <c r="G47" i="6"/>
  <c r="F47" i="6"/>
  <c r="E47" i="6"/>
  <c r="G46" i="6"/>
  <c r="F46" i="6"/>
  <c r="E46" i="6"/>
  <c r="G45" i="6"/>
  <c r="F45" i="6"/>
  <c r="E45" i="6"/>
  <c r="G44" i="6"/>
  <c r="F44" i="6"/>
  <c r="E44" i="6"/>
  <c r="G43" i="6"/>
  <c r="F43" i="6"/>
  <c r="E43" i="6"/>
  <c r="G42" i="6"/>
  <c r="F42" i="6"/>
  <c r="E42" i="6"/>
  <c r="G41" i="6"/>
  <c r="F41" i="6"/>
  <c r="E41" i="6"/>
  <c r="G40" i="6"/>
  <c r="F40" i="6"/>
  <c r="E40" i="6"/>
  <c r="G39" i="6"/>
  <c r="F39" i="6"/>
  <c r="E39" i="6"/>
  <c r="G38" i="6"/>
  <c r="F38" i="6"/>
  <c r="E38" i="6"/>
  <c r="G37" i="6"/>
  <c r="F37" i="6"/>
  <c r="E37" i="6"/>
  <c r="G36" i="6"/>
  <c r="F36" i="6"/>
  <c r="E36" i="6"/>
  <c r="G35" i="6"/>
  <c r="F35" i="6"/>
  <c r="E35" i="6"/>
  <c r="G34" i="6"/>
  <c r="F34" i="6"/>
  <c r="E34" i="6"/>
  <c r="G33" i="6"/>
  <c r="F33" i="6"/>
  <c r="E33" i="6"/>
  <c r="G32" i="6"/>
  <c r="F32" i="6"/>
  <c r="E32" i="6"/>
  <c r="G31" i="6"/>
  <c r="F31" i="6"/>
  <c r="E31" i="6"/>
  <c r="G30" i="6"/>
  <c r="F30" i="6"/>
  <c r="E30" i="6"/>
  <c r="G29" i="6"/>
  <c r="F29" i="6"/>
  <c r="E29" i="6"/>
  <c r="G28" i="6"/>
  <c r="F28" i="6"/>
  <c r="E28" i="6"/>
  <c r="G27" i="6"/>
  <c r="F27" i="6"/>
  <c r="E27" i="6"/>
  <c r="G26" i="6"/>
  <c r="F26" i="6"/>
  <c r="E26" i="6"/>
  <c r="G25" i="6"/>
  <c r="F25" i="6"/>
  <c r="E25" i="6"/>
  <c r="G24" i="6"/>
  <c r="F24" i="6"/>
  <c r="E24" i="6"/>
  <c r="G23" i="6"/>
  <c r="F23" i="6"/>
  <c r="E23" i="6"/>
  <c r="G22" i="6"/>
  <c r="F22" i="6"/>
  <c r="E22" i="6"/>
  <c r="G21" i="6"/>
  <c r="F21" i="6"/>
  <c r="E21" i="6"/>
  <c r="G20" i="6"/>
  <c r="F20" i="6"/>
  <c r="E20" i="6"/>
  <c r="G19" i="6"/>
  <c r="F19" i="6"/>
  <c r="E19" i="6"/>
  <c r="G18" i="6"/>
  <c r="F18" i="6"/>
  <c r="E18" i="6"/>
  <c r="G17" i="6"/>
  <c r="F17" i="6"/>
  <c r="E17" i="6"/>
  <c r="G16" i="6"/>
  <c r="F16" i="6"/>
  <c r="E16" i="6"/>
  <c r="G15" i="6"/>
  <c r="F15" i="6"/>
  <c r="E15" i="6"/>
  <c r="G14" i="6"/>
  <c r="F14" i="6"/>
  <c r="E14" i="6"/>
  <c r="G13" i="6"/>
  <c r="F13" i="6"/>
  <c r="E13" i="6"/>
  <c r="G12" i="6"/>
  <c r="F12" i="6"/>
  <c r="E12" i="6"/>
  <c r="G11" i="6"/>
  <c r="F11" i="6"/>
  <c r="E11" i="6"/>
  <c r="G10" i="6"/>
  <c r="F10" i="6"/>
  <c r="E10" i="6"/>
  <c r="G9" i="6"/>
  <c r="F9" i="6"/>
  <c r="E9" i="6"/>
  <c r="G8" i="6"/>
  <c r="F8" i="6"/>
  <c r="E8" i="6"/>
  <c r="G7" i="6"/>
  <c r="F7" i="6"/>
  <c r="E7" i="6"/>
  <c r="G6" i="6"/>
  <c r="F6" i="6"/>
  <c r="E6" i="6"/>
  <c r="G5" i="6"/>
  <c r="F5" i="6"/>
  <c r="E5" i="6"/>
  <c r="G4" i="6"/>
  <c r="F4" i="6"/>
  <c r="E4" i="6"/>
  <c r="G3" i="6"/>
  <c r="F3" i="6"/>
  <c r="E3" i="6"/>
  <c r="G2" i="6"/>
  <c r="F2" i="6"/>
  <c r="E2" i="6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G2" i="2"/>
  <c r="F2" i="2"/>
  <c r="E2" i="2"/>
  <c r="D2" i="2"/>
  <c r="A72" i="6" l="1"/>
  <c r="A73" i="6"/>
  <c r="B70" i="4"/>
  <c r="A70" i="4"/>
  <c r="A74" i="6" l="1"/>
  <c r="A78" i="6" s="1"/>
  <c r="B70" i="2"/>
  <c r="A70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2" i="1"/>
  <c r="E3" i="1"/>
  <c r="E4" i="1"/>
  <c r="E5" i="1"/>
  <c r="E6" i="1"/>
  <c r="E7" i="1"/>
  <c r="E8" i="1"/>
  <c r="E9" i="1"/>
  <c r="E10" i="1"/>
  <c r="E11" i="1"/>
  <c r="G11" i="1" s="1"/>
  <c r="E12" i="1"/>
  <c r="E13" i="1"/>
  <c r="E14" i="1"/>
  <c r="E15" i="1"/>
  <c r="E16" i="1"/>
  <c r="E17" i="1"/>
  <c r="E18" i="1"/>
  <c r="E19" i="1"/>
  <c r="E20" i="1"/>
  <c r="G20" i="1" s="1"/>
  <c r="E21" i="1"/>
  <c r="G21" i="1" s="1"/>
  <c r="E22" i="1"/>
  <c r="E23" i="1"/>
  <c r="E24" i="1"/>
  <c r="E25" i="1"/>
  <c r="G25" i="1" s="1"/>
  <c r="E26" i="1"/>
  <c r="E27" i="1"/>
  <c r="E28" i="1"/>
  <c r="G28" i="1" s="1"/>
  <c r="E29" i="1"/>
  <c r="E30" i="1"/>
  <c r="G30" i="1" s="1"/>
  <c r="E31" i="1"/>
  <c r="G31" i="1" s="1"/>
  <c r="E32" i="1"/>
  <c r="G32" i="1" s="1"/>
  <c r="E33" i="1"/>
  <c r="G33" i="1" s="1"/>
  <c r="E34" i="1"/>
  <c r="E35" i="1"/>
  <c r="E36" i="1"/>
  <c r="G36" i="1" s="1"/>
  <c r="E37" i="1"/>
  <c r="E38" i="1"/>
  <c r="E39" i="1"/>
  <c r="G39" i="1" s="1"/>
  <c r="E40" i="1"/>
  <c r="G40" i="1" s="1"/>
  <c r="E41" i="1"/>
  <c r="E42" i="1"/>
  <c r="E43" i="1"/>
  <c r="G43" i="1" s="1"/>
  <c r="E44" i="1"/>
  <c r="E45" i="1"/>
  <c r="G45" i="1" s="1"/>
  <c r="E46" i="1"/>
  <c r="G46" i="1" s="1"/>
  <c r="E47" i="1"/>
  <c r="G47" i="1" s="1"/>
  <c r="E48" i="1"/>
  <c r="E49" i="1"/>
  <c r="G49" i="1" s="1"/>
  <c r="E50" i="1"/>
  <c r="E51" i="1"/>
  <c r="G51" i="1" s="1"/>
  <c r="E52" i="1"/>
  <c r="G52" i="1" s="1"/>
  <c r="E53" i="1"/>
  <c r="G53" i="1" s="1"/>
  <c r="E54" i="1"/>
  <c r="G54" i="1" s="1"/>
  <c r="E55" i="1"/>
  <c r="E56" i="1"/>
  <c r="E57" i="1"/>
  <c r="G57" i="1" s="1"/>
  <c r="E58" i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E66" i="1"/>
  <c r="E67" i="1"/>
  <c r="E68" i="1"/>
  <c r="G68" i="1" s="1"/>
  <c r="E69" i="1"/>
  <c r="E70" i="1"/>
  <c r="G70" i="1" s="1"/>
  <c r="E71" i="1"/>
  <c r="G71" i="1" s="1"/>
  <c r="E72" i="1"/>
  <c r="G72" i="1" s="1"/>
  <c r="E73" i="1"/>
  <c r="E74" i="1"/>
  <c r="E75" i="1"/>
  <c r="E76" i="1"/>
  <c r="E77" i="1"/>
  <c r="G77" i="1" s="1"/>
  <c r="E78" i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E86" i="1"/>
  <c r="G86" i="1" s="1"/>
  <c r="E87" i="1"/>
  <c r="G87" i="1" s="1"/>
  <c r="E88" i="1"/>
  <c r="G88" i="1" s="1"/>
  <c r="E89" i="1"/>
  <c r="E90" i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E117" i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E125" i="1"/>
  <c r="G125" i="1" s="1"/>
  <c r="E126" i="1"/>
  <c r="G126" i="1" s="1"/>
  <c r="E127" i="1"/>
  <c r="G127" i="1" s="1"/>
  <c r="E128" i="1"/>
  <c r="G128" i="1" s="1"/>
  <c r="E129" i="1"/>
  <c r="E130" i="1"/>
  <c r="G130" i="1" s="1"/>
  <c r="E131" i="1"/>
  <c r="G131" i="1" s="1"/>
  <c r="E132" i="1"/>
  <c r="G132" i="1" s="1"/>
  <c r="E133" i="1"/>
  <c r="E134" i="1"/>
  <c r="G134" i="1" s="1"/>
  <c r="E135" i="1"/>
  <c r="G135" i="1" s="1"/>
  <c r="E136" i="1"/>
  <c r="G136" i="1" s="1"/>
  <c r="E137" i="1"/>
  <c r="G137" i="1" s="1"/>
  <c r="E138" i="1"/>
  <c r="G138" i="1" s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G149" i="1" s="1"/>
  <c r="E150" i="1"/>
  <c r="G150" i="1" s="1"/>
  <c r="E151" i="1"/>
  <c r="G151" i="1" s="1"/>
  <c r="E152" i="1"/>
  <c r="E153" i="1"/>
  <c r="E154" i="1"/>
  <c r="G154" i="1" s="1"/>
  <c r="E155" i="1"/>
  <c r="G155" i="1" s="1"/>
  <c r="E156" i="1"/>
  <c r="G156" i="1" s="1"/>
  <c r="E157" i="1"/>
  <c r="G157" i="1" s="1"/>
  <c r="E158" i="1"/>
  <c r="G158" i="1" s="1"/>
  <c r="E159" i="1"/>
  <c r="G159" i="1" s="1"/>
  <c r="E160" i="1"/>
  <c r="G160" i="1" s="1"/>
  <c r="E161" i="1"/>
  <c r="G161" i="1" s="1"/>
  <c r="E162" i="1"/>
  <c r="G162" i="1" s="1"/>
  <c r="E163" i="1"/>
  <c r="G163" i="1" s="1"/>
  <c r="E164" i="1"/>
  <c r="G164" i="1" s="1"/>
  <c r="E165" i="1"/>
  <c r="E166" i="1"/>
  <c r="G166" i="1" s="1"/>
  <c r="E167" i="1"/>
  <c r="G167" i="1" s="1"/>
  <c r="E168" i="1"/>
  <c r="G168" i="1" s="1"/>
  <c r="E169" i="1"/>
  <c r="G169" i="1" s="1"/>
  <c r="E170" i="1"/>
  <c r="G170" i="1" s="1"/>
  <c r="E171" i="1"/>
  <c r="G171" i="1" s="1"/>
  <c r="E172" i="1"/>
  <c r="G172" i="1" s="1"/>
  <c r="E173" i="1"/>
  <c r="G173" i="1" s="1"/>
  <c r="E174" i="1"/>
  <c r="G174" i="1" s="1"/>
  <c r="E175" i="1"/>
  <c r="G175" i="1" s="1"/>
  <c r="E176" i="1"/>
  <c r="G176" i="1" s="1"/>
  <c r="E177" i="1"/>
  <c r="G177" i="1" s="1"/>
  <c r="E178" i="1"/>
  <c r="G178" i="1" s="1"/>
  <c r="E179" i="1"/>
  <c r="G179" i="1" s="1"/>
  <c r="E180" i="1"/>
  <c r="G180" i="1" s="1"/>
  <c r="E181" i="1"/>
  <c r="G181" i="1" s="1"/>
  <c r="E182" i="1"/>
  <c r="G182" i="1" s="1"/>
  <c r="E183" i="1"/>
  <c r="G183" i="1" s="1"/>
  <c r="E184" i="1"/>
  <c r="G184" i="1" s="1"/>
  <c r="E185" i="1"/>
  <c r="G185" i="1" s="1"/>
  <c r="E186" i="1"/>
  <c r="G186" i="1" s="1"/>
  <c r="E187" i="1"/>
  <c r="G187" i="1" s="1"/>
  <c r="E188" i="1"/>
  <c r="E189" i="1"/>
  <c r="G189" i="1" s="1"/>
  <c r="E190" i="1"/>
  <c r="G190" i="1" s="1"/>
  <c r="E191" i="1"/>
  <c r="E192" i="1"/>
  <c r="G192" i="1" s="1"/>
  <c r="E193" i="1"/>
  <c r="G193" i="1" s="1"/>
  <c r="E194" i="1"/>
  <c r="G194" i="1" s="1"/>
  <c r="E195" i="1"/>
  <c r="G195" i="1" s="1"/>
  <c r="E196" i="1"/>
  <c r="G196" i="1" s="1"/>
  <c r="E197" i="1"/>
  <c r="G197" i="1" s="1"/>
  <c r="E198" i="1"/>
  <c r="G198" i="1" s="1"/>
  <c r="E199" i="1"/>
  <c r="G199" i="1" s="1"/>
  <c r="E200" i="1"/>
  <c r="E201" i="1"/>
  <c r="G201" i="1" s="1"/>
  <c r="E202" i="1"/>
  <c r="G202" i="1" s="1"/>
  <c r="E203" i="1"/>
  <c r="G203" i="1" s="1"/>
  <c r="E204" i="1"/>
  <c r="G204" i="1" s="1"/>
  <c r="E205" i="1"/>
  <c r="G205" i="1" s="1"/>
  <c r="E206" i="1"/>
  <c r="G206" i="1" s="1"/>
  <c r="E207" i="1"/>
  <c r="G207" i="1" s="1"/>
  <c r="E208" i="1"/>
  <c r="G208" i="1" s="1"/>
  <c r="E209" i="1"/>
  <c r="G209" i="1" s="1"/>
  <c r="E210" i="1"/>
  <c r="G210" i="1" s="1"/>
  <c r="E211" i="1"/>
  <c r="G211" i="1" s="1"/>
  <c r="E212" i="1"/>
  <c r="G212" i="1" s="1"/>
  <c r="E213" i="1"/>
  <c r="G213" i="1" s="1"/>
  <c r="E214" i="1"/>
  <c r="G214" i="1" s="1"/>
  <c r="E215" i="1"/>
  <c r="G215" i="1" s="1"/>
  <c r="E216" i="1"/>
  <c r="G216" i="1" s="1"/>
  <c r="E217" i="1"/>
  <c r="G217" i="1" s="1"/>
  <c r="E218" i="1"/>
  <c r="G218" i="1" s="1"/>
  <c r="E219" i="1"/>
  <c r="G219" i="1" s="1"/>
  <c r="E220" i="1"/>
  <c r="G220" i="1" s="1"/>
  <c r="E221" i="1"/>
  <c r="G221" i="1" s="1"/>
  <c r="E222" i="1"/>
  <c r="G222" i="1" s="1"/>
  <c r="E223" i="1"/>
  <c r="G223" i="1" s="1"/>
  <c r="E224" i="1"/>
  <c r="G224" i="1" s="1"/>
  <c r="E225" i="1"/>
  <c r="G225" i="1" s="1"/>
  <c r="E226" i="1"/>
  <c r="G226" i="1" s="1"/>
  <c r="E227" i="1"/>
  <c r="G227" i="1" s="1"/>
  <c r="E228" i="1"/>
  <c r="G228" i="1" s="1"/>
  <c r="E229" i="1"/>
  <c r="G229" i="1" s="1"/>
  <c r="E230" i="1"/>
  <c r="G230" i="1" s="1"/>
  <c r="E231" i="1"/>
  <c r="G231" i="1" s="1"/>
  <c r="E232" i="1"/>
  <c r="G232" i="1" s="1"/>
  <c r="E233" i="1"/>
  <c r="G233" i="1" s="1"/>
  <c r="E234" i="1"/>
  <c r="G234" i="1" s="1"/>
  <c r="E235" i="1"/>
  <c r="G235" i="1" s="1"/>
  <c r="E236" i="1"/>
  <c r="G236" i="1" s="1"/>
  <c r="E237" i="1"/>
  <c r="G237" i="1" s="1"/>
  <c r="E238" i="1"/>
  <c r="G238" i="1" s="1"/>
  <c r="E239" i="1"/>
  <c r="G239" i="1" s="1"/>
  <c r="E240" i="1"/>
  <c r="G240" i="1" s="1"/>
  <c r="E241" i="1"/>
  <c r="G241" i="1" s="1"/>
  <c r="E242" i="1"/>
  <c r="G242" i="1" s="1"/>
  <c r="E243" i="1"/>
  <c r="G243" i="1" s="1"/>
  <c r="E244" i="1"/>
  <c r="G244" i="1" s="1"/>
  <c r="E245" i="1"/>
  <c r="G245" i="1" s="1"/>
  <c r="E246" i="1"/>
  <c r="G246" i="1" s="1"/>
  <c r="E247" i="1"/>
  <c r="G247" i="1" s="1"/>
  <c r="E248" i="1"/>
  <c r="G248" i="1" s="1"/>
  <c r="E249" i="1"/>
  <c r="G249" i="1" s="1"/>
  <c r="E250" i="1"/>
  <c r="G250" i="1" s="1"/>
  <c r="E251" i="1"/>
  <c r="G251" i="1" s="1"/>
  <c r="E252" i="1"/>
  <c r="G252" i="1" s="1"/>
  <c r="E253" i="1"/>
  <c r="G253" i="1" s="1"/>
  <c r="E254" i="1"/>
  <c r="G254" i="1" s="1"/>
  <c r="E255" i="1"/>
  <c r="G255" i="1" s="1"/>
  <c r="E256" i="1"/>
  <c r="G256" i="1" s="1"/>
  <c r="E257" i="1"/>
  <c r="G257" i="1" s="1"/>
  <c r="E258" i="1"/>
  <c r="G258" i="1" s="1"/>
  <c r="E259" i="1"/>
  <c r="G259" i="1" s="1"/>
  <c r="E260" i="1"/>
  <c r="G260" i="1" s="1"/>
  <c r="E261" i="1"/>
  <c r="G261" i="1" s="1"/>
  <c r="E262" i="1"/>
  <c r="G262" i="1" s="1"/>
  <c r="E263" i="1"/>
  <c r="G263" i="1" s="1"/>
  <c r="E264" i="1"/>
  <c r="E265" i="1"/>
  <c r="G265" i="1" s="1"/>
  <c r="E266" i="1"/>
  <c r="G266" i="1" s="1"/>
  <c r="E267" i="1"/>
  <c r="G267" i="1" s="1"/>
  <c r="E268" i="1"/>
  <c r="G268" i="1" s="1"/>
  <c r="E269" i="1"/>
  <c r="E270" i="1"/>
  <c r="G270" i="1" s="1"/>
  <c r="E271" i="1"/>
  <c r="G271" i="1" s="1"/>
  <c r="E272" i="1"/>
  <c r="G272" i="1" s="1"/>
  <c r="E273" i="1"/>
  <c r="G273" i="1" s="1"/>
  <c r="E274" i="1"/>
  <c r="G274" i="1" s="1"/>
  <c r="E275" i="1"/>
  <c r="G275" i="1" s="1"/>
  <c r="E276" i="1"/>
  <c r="G276" i="1" s="1"/>
  <c r="E277" i="1"/>
  <c r="G277" i="1" s="1"/>
  <c r="E278" i="1"/>
  <c r="G278" i="1" s="1"/>
  <c r="E279" i="1"/>
  <c r="G279" i="1" s="1"/>
  <c r="E280" i="1"/>
  <c r="G280" i="1" s="1"/>
  <c r="E281" i="1"/>
  <c r="G281" i="1" s="1"/>
  <c r="E282" i="1"/>
  <c r="G282" i="1" s="1"/>
  <c r="E283" i="1"/>
  <c r="G283" i="1" s="1"/>
  <c r="E284" i="1"/>
  <c r="G284" i="1" s="1"/>
  <c r="E285" i="1"/>
  <c r="G285" i="1" s="1"/>
  <c r="E286" i="1"/>
  <c r="G286" i="1" s="1"/>
  <c r="E287" i="1"/>
  <c r="G287" i="1" s="1"/>
  <c r="E288" i="1"/>
  <c r="G288" i="1" s="1"/>
  <c r="E289" i="1"/>
  <c r="G289" i="1" s="1"/>
  <c r="E290" i="1"/>
  <c r="G290" i="1" s="1"/>
  <c r="E291" i="1"/>
  <c r="G291" i="1" s="1"/>
  <c r="E292" i="1"/>
  <c r="G292" i="1" s="1"/>
  <c r="E293" i="1"/>
  <c r="G293" i="1" s="1"/>
  <c r="E294" i="1"/>
  <c r="G294" i="1" s="1"/>
  <c r="E295" i="1"/>
  <c r="G295" i="1" s="1"/>
  <c r="E296" i="1"/>
  <c r="G296" i="1" s="1"/>
  <c r="E297" i="1"/>
  <c r="G297" i="1" s="1"/>
  <c r="E298" i="1"/>
  <c r="G298" i="1" s="1"/>
  <c r="E299" i="1"/>
  <c r="G299" i="1" s="1"/>
  <c r="E300" i="1"/>
  <c r="G300" i="1" s="1"/>
  <c r="E301" i="1"/>
  <c r="G301" i="1" s="1"/>
  <c r="E302" i="1"/>
  <c r="G302" i="1" s="1"/>
  <c r="E303" i="1"/>
  <c r="G303" i="1" s="1"/>
  <c r="E304" i="1"/>
  <c r="G304" i="1" s="1"/>
  <c r="E305" i="1"/>
  <c r="G305" i="1" s="1"/>
  <c r="E306" i="1"/>
  <c r="G306" i="1" s="1"/>
  <c r="E307" i="1"/>
  <c r="G307" i="1" s="1"/>
  <c r="E308" i="1"/>
  <c r="G308" i="1" s="1"/>
  <c r="E309" i="1"/>
  <c r="G309" i="1" s="1"/>
  <c r="E310" i="1"/>
  <c r="G310" i="1" s="1"/>
  <c r="E311" i="1"/>
  <c r="G311" i="1" s="1"/>
  <c r="E312" i="1"/>
  <c r="G312" i="1" s="1"/>
  <c r="E313" i="1"/>
  <c r="G313" i="1" s="1"/>
  <c r="E314" i="1"/>
  <c r="G314" i="1" s="1"/>
  <c r="E315" i="1"/>
  <c r="G315" i="1" s="1"/>
  <c r="E316" i="1"/>
  <c r="G316" i="1" s="1"/>
  <c r="E317" i="1"/>
  <c r="G317" i="1" s="1"/>
  <c r="E318" i="1"/>
  <c r="G318" i="1" s="1"/>
  <c r="E319" i="1"/>
  <c r="G319" i="1" s="1"/>
  <c r="E320" i="1"/>
  <c r="G320" i="1" s="1"/>
  <c r="E321" i="1"/>
  <c r="G321" i="1" s="1"/>
  <c r="E322" i="1"/>
  <c r="G322" i="1" s="1"/>
  <c r="E323" i="1"/>
  <c r="G323" i="1" s="1"/>
  <c r="E324" i="1"/>
  <c r="G324" i="1" s="1"/>
  <c r="E325" i="1"/>
  <c r="G325" i="1" s="1"/>
  <c r="E326" i="1"/>
  <c r="G326" i="1" s="1"/>
  <c r="E327" i="1"/>
  <c r="G327" i="1" s="1"/>
  <c r="E328" i="1"/>
  <c r="G328" i="1" s="1"/>
  <c r="E329" i="1"/>
  <c r="G329" i="1" s="1"/>
  <c r="E330" i="1"/>
  <c r="G330" i="1" s="1"/>
  <c r="E331" i="1"/>
  <c r="G331" i="1" s="1"/>
  <c r="E332" i="1"/>
  <c r="G332" i="1" s="1"/>
  <c r="E333" i="1"/>
  <c r="G333" i="1" s="1"/>
  <c r="E334" i="1"/>
  <c r="G334" i="1" s="1"/>
  <c r="E335" i="1"/>
  <c r="G335" i="1" s="1"/>
  <c r="E336" i="1"/>
  <c r="G336" i="1" s="1"/>
  <c r="E337" i="1"/>
  <c r="G337" i="1" s="1"/>
  <c r="E338" i="1"/>
  <c r="G338" i="1" s="1"/>
  <c r="E339" i="1"/>
  <c r="G339" i="1" s="1"/>
  <c r="E340" i="1"/>
  <c r="G340" i="1" s="1"/>
  <c r="E341" i="1"/>
  <c r="G341" i="1" s="1"/>
  <c r="E342" i="1"/>
  <c r="G342" i="1" s="1"/>
  <c r="E343" i="1"/>
  <c r="G343" i="1" s="1"/>
  <c r="E344" i="1"/>
  <c r="G344" i="1" s="1"/>
  <c r="E345" i="1"/>
  <c r="G345" i="1" s="1"/>
  <c r="E346" i="1"/>
  <c r="G346" i="1" s="1"/>
  <c r="E347" i="1"/>
  <c r="G347" i="1" s="1"/>
  <c r="E348" i="1"/>
  <c r="G348" i="1" s="1"/>
  <c r="E349" i="1"/>
  <c r="G349" i="1" s="1"/>
  <c r="E350" i="1"/>
  <c r="G350" i="1" s="1"/>
  <c r="E351" i="1"/>
  <c r="G351" i="1" s="1"/>
  <c r="E352" i="1"/>
  <c r="G352" i="1" s="1"/>
  <c r="E353" i="1"/>
  <c r="G353" i="1" s="1"/>
  <c r="E354" i="1"/>
  <c r="G354" i="1" s="1"/>
  <c r="E355" i="1"/>
  <c r="G355" i="1" s="1"/>
  <c r="E356" i="1"/>
  <c r="G356" i="1" s="1"/>
  <c r="E357" i="1"/>
  <c r="G357" i="1" s="1"/>
  <c r="E358" i="1"/>
  <c r="G358" i="1" s="1"/>
  <c r="E359" i="1"/>
  <c r="G359" i="1" s="1"/>
  <c r="E360" i="1"/>
  <c r="G360" i="1" s="1"/>
  <c r="E361" i="1"/>
  <c r="G361" i="1" s="1"/>
  <c r="E362" i="1"/>
  <c r="G362" i="1" s="1"/>
  <c r="E363" i="1"/>
  <c r="G363" i="1" s="1"/>
  <c r="E364" i="1"/>
  <c r="G364" i="1" s="1"/>
  <c r="E365" i="1"/>
  <c r="G365" i="1" s="1"/>
  <c r="E366" i="1"/>
  <c r="G366" i="1" s="1"/>
  <c r="E367" i="1"/>
  <c r="G367" i="1" s="1"/>
  <c r="E368" i="1"/>
  <c r="G368" i="1" s="1"/>
  <c r="E369" i="1"/>
  <c r="G369" i="1" s="1"/>
  <c r="E370" i="1"/>
  <c r="G370" i="1" s="1"/>
  <c r="E371" i="1"/>
  <c r="G371" i="1" s="1"/>
  <c r="E372" i="1"/>
  <c r="G372" i="1" s="1"/>
  <c r="E373" i="1"/>
  <c r="G373" i="1" s="1"/>
  <c r="E374" i="1"/>
  <c r="G374" i="1" s="1"/>
  <c r="E375" i="1"/>
  <c r="G375" i="1" s="1"/>
  <c r="E376" i="1"/>
  <c r="G376" i="1" s="1"/>
  <c r="E377" i="1"/>
  <c r="G377" i="1" s="1"/>
  <c r="E378" i="1"/>
  <c r="G378" i="1" s="1"/>
  <c r="E379" i="1"/>
  <c r="G379" i="1" s="1"/>
  <c r="E380" i="1"/>
  <c r="G380" i="1" s="1"/>
  <c r="E381" i="1"/>
  <c r="G381" i="1" s="1"/>
  <c r="E382" i="1"/>
  <c r="G382" i="1" s="1"/>
  <c r="E383" i="1"/>
  <c r="G383" i="1" s="1"/>
  <c r="E384" i="1"/>
  <c r="G384" i="1" s="1"/>
  <c r="E385" i="1"/>
  <c r="G385" i="1" s="1"/>
  <c r="E386" i="1"/>
  <c r="G386" i="1" s="1"/>
  <c r="E387" i="1"/>
  <c r="G387" i="1" s="1"/>
  <c r="E388" i="1"/>
  <c r="G388" i="1" s="1"/>
  <c r="E389" i="1"/>
  <c r="G389" i="1" s="1"/>
  <c r="E390" i="1"/>
  <c r="G390" i="1" s="1"/>
  <c r="E391" i="1"/>
  <c r="G391" i="1" s="1"/>
  <c r="E392" i="1"/>
  <c r="G392" i="1" s="1"/>
  <c r="E393" i="1"/>
  <c r="G393" i="1" s="1"/>
  <c r="E394" i="1"/>
  <c r="G394" i="1" s="1"/>
  <c r="E395" i="1"/>
  <c r="G395" i="1" s="1"/>
  <c r="E396" i="1"/>
  <c r="G396" i="1" s="1"/>
  <c r="E397" i="1"/>
  <c r="G397" i="1" s="1"/>
  <c r="E398" i="1"/>
  <c r="G398" i="1" s="1"/>
  <c r="E399" i="1"/>
  <c r="G399" i="1" s="1"/>
  <c r="E400" i="1"/>
  <c r="G400" i="1" s="1"/>
  <c r="E401" i="1"/>
  <c r="G401" i="1" s="1"/>
  <c r="E402" i="1"/>
  <c r="G402" i="1" s="1"/>
  <c r="E403" i="1"/>
  <c r="G403" i="1" s="1"/>
  <c r="E404" i="1"/>
  <c r="G404" i="1" s="1"/>
  <c r="E405" i="1"/>
  <c r="G405" i="1" s="1"/>
  <c r="E406" i="1"/>
  <c r="E407" i="1"/>
  <c r="G407" i="1" s="1"/>
  <c r="E408" i="1"/>
  <c r="G408" i="1" s="1"/>
  <c r="E409" i="1"/>
  <c r="G409" i="1" s="1"/>
  <c r="E410" i="1"/>
  <c r="G410" i="1" s="1"/>
  <c r="E411" i="1"/>
  <c r="G411" i="1" s="1"/>
  <c r="E412" i="1"/>
  <c r="G412" i="1" s="1"/>
  <c r="E413" i="1"/>
  <c r="G413" i="1" s="1"/>
  <c r="E414" i="1"/>
  <c r="G414" i="1" s="1"/>
  <c r="E415" i="1"/>
  <c r="G415" i="1" s="1"/>
  <c r="E416" i="1"/>
  <c r="G416" i="1" s="1"/>
  <c r="E417" i="1"/>
  <c r="G417" i="1" s="1"/>
  <c r="E418" i="1"/>
  <c r="G418" i="1" s="1"/>
  <c r="E419" i="1"/>
  <c r="G419" i="1" s="1"/>
  <c r="E420" i="1"/>
  <c r="G420" i="1" s="1"/>
  <c r="E421" i="1"/>
  <c r="G421" i="1" s="1"/>
  <c r="E422" i="1"/>
  <c r="G422" i="1" s="1"/>
  <c r="E423" i="1"/>
  <c r="G423" i="1" s="1"/>
  <c r="E424" i="1"/>
  <c r="G424" i="1" s="1"/>
  <c r="E425" i="1"/>
  <c r="G425" i="1" s="1"/>
  <c r="E426" i="1"/>
  <c r="G426" i="1" s="1"/>
  <c r="E427" i="1"/>
  <c r="G427" i="1" s="1"/>
  <c r="E428" i="1"/>
  <c r="G428" i="1" s="1"/>
  <c r="E429" i="1"/>
  <c r="G429" i="1" s="1"/>
  <c r="E430" i="1"/>
  <c r="G430" i="1" s="1"/>
  <c r="E431" i="1"/>
  <c r="G431" i="1" s="1"/>
  <c r="E432" i="1"/>
  <c r="G432" i="1" s="1"/>
  <c r="E433" i="1"/>
  <c r="G433" i="1" s="1"/>
  <c r="E434" i="1"/>
  <c r="G434" i="1" s="1"/>
  <c r="E435" i="1"/>
  <c r="G435" i="1" s="1"/>
  <c r="E436" i="1"/>
  <c r="G436" i="1" s="1"/>
  <c r="E437" i="1"/>
  <c r="G437" i="1" s="1"/>
  <c r="E438" i="1"/>
  <c r="G438" i="1" s="1"/>
  <c r="E439" i="1"/>
  <c r="G439" i="1" s="1"/>
  <c r="E440" i="1"/>
  <c r="G440" i="1" s="1"/>
  <c r="E441" i="1"/>
  <c r="G441" i="1" s="1"/>
  <c r="E442" i="1"/>
  <c r="G442" i="1" s="1"/>
  <c r="E443" i="1"/>
  <c r="G443" i="1" s="1"/>
  <c r="E444" i="1"/>
  <c r="G444" i="1" s="1"/>
  <c r="E445" i="1"/>
  <c r="G445" i="1" s="1"/>
  <c r="E446" i="1"/>
  <c r="G446" i="1" s="1"/>
  <c r="E447" i="1"/>
  <c r="G447" i="1" s="1"/>
  <c r="E448" i="1"/>
  <c r="G448" i="1" s="1"/>
  <c r="E449" i="1"/>
  <c r="G449" i="1" s="1"/>
  <c r="E450" i="1"/>
  <c r="G450" i="1" s="1"/>
  <c r="E451" i="1"/>
  <c r="G451" i="1" s="1"/>
  <c r="E452" i="1"/>
  <c r="G452" i="1" s="1"/>
  <c r="E453" i="1"/>
  <c r="G453" i="1" s="1"/>
  <c r="E454" i="1"/>
  <c r="G454" i="1" s="1"/>
  <c r="E455" i="1"/>
  <c r="G455" i="1" s="1"/>
  <c r="E456" i="1"/>
  <c r="G456" i="1" s="1"/>
  <c r="E457" i="1"/>
  <c r="G457" i="1" s="1"/>
  <c r="E458" i="1"/>
  <c r="G458" i="1" s="1"/>
  <c r="E459" i="1"/>
  <c r="G459" i="1" s="1"/>
  <c r="E460" i="1"/>
  <c r="G460" i="1" s="1"/>
  <c r="E461" i="1"/>
  <c r="G461" i="1" s="1"/>
  <c r="E462" i="1"/>
  <c r="G462" i="1" s="1"/>
  <c r="E463" i="1"/>
  <c r="G463" i="1" s="1"/>
  <c r="E464" i="1"/>
  <c r="G464" i="1" s="1"/>
  <c r="E465" i="1"/>
  <c r="G465" i="1" s="1"/>
  <c r="E466" i="1"/>
  <c r="G466" i="1" s="1"/>
  <c r="E467" i="1"/>
  <c r="G467" i="1" s="1"/>
  <c r="E468" i="1"/>
  <c r="G468" i="1" s="1"/>
  <c r="E469" i="1"/>
  <c r="G469" i="1" s="1"/>
  <c r="E470" i="1"/>
  <c r="G470" i="1" s="1"/>
  <c r="E471" i="1"/>
  <c r="G471" i="1" s="1"/>
  <c r="E472" i="1"/>
  <c r="G472" i="1" s="1"/>
  <c r="E473" i="1"/>
  <c r="G473" i="1" s="1"/>
  <c r="E474" i="1"/>
  <c r="G474" i="1" s="1"/>
  <c r="E475" i="1"/>
  <c r="G475" i="1" s="1"/>
  <c r="E476" i="1"/>
  <c r="G476" i="1" s="1"/>
  <c r="E477" i="1"/>
  <c r="G477" i="1" s="1"/>
  <c r="E478" i="1"/>
  <c r="G478" i="1" s="1"/>
  <c r="E479" i="1"/>
  <c r="G479" i="1" s="1"/>
  <c r="E480" i="1"/>
  <c r="G480" i="1" s="1"/>
  <c r="E481" i="1"/>
  <c r="G481" i="1" s="1"/>
  <c r="E482" i="1"/>
  <c r="G482" i="1" s="1"/>
  <c r="E483" i="1"/>
  <c r="G483" i="1" s="1"/>
  <c r="E484" i="1"/>
  <c r="G484" i="1" s="1"/>
  <c r="E485" i="1"/>
  <c r="G485" i="1" s="1"/>
  <c r="E486" i="1"/>
  <c r="G486" i="1" s="1"/>
  <c r="E487" i="1"/>
  <c r="G487" i="1" s="1"/>
  <c r="E488" i="1"/>
  <c r="G488" i="1" s="1"/>
  <c r="E489" i="1"/>
  <c r="G489" i="1" s="1"/>
  <c r="E490" i="1"/>
  <c r="G490" i="1" s="1"/>
  <c r="E491" i="1"/>
  <c r="G491" i="1" s="1"/>
  <c r="E492" i="1"/>
  <c r="G492" i="1" s="1"/>
  <c r="E493" i="1"/>
  <c r="G493" i="1" s="1"/>
  <c r="E494" i="1"/>
  <c r="G494" i="1" s="1"/>
  <c r="E495" i="1"/>
  <c r="G495" i="1" s="1"/>
  <c r="E496" i="1"/>
  <c r="G496" i="1" s="1"/>
  <c r="E497" i="1"/>
  <c r="G497" i="1" s="1"/>
  <c r="E498" i="1"/>
  <c r="G498" i="1" s="1"/>
  <c r="E499" i="1"/>
  <c r="G499" i="1" s="1"/>
  <c r="E500" i="1"/>
  <c r="G500" i="1" s="1"/>
  <c r="E501" i="1"/>
  <c r="G501" i="1" s="1"/>
  <c r="E502" i="1"/>
  <c r="G502" i="1" s="1"/>
  <c r="E503" i="1"/>
  <c r="G503" i="1" s="1"/>
  <c r="E504" i="1"/>
  <c r="G504" i="1" s="1"/>
  <c r="E505" i="1"/>
  <c r="G505" i="1" s="1"/>
  <c r="E506" i="1"/>
  <c r="G506" i="1" s="1"/>
  <c r="E507" i="1"/>
  <c r="G507" i="1" s="1"/>
  <c r="E508" i="1"/>
  <c r="G508" i="1" s="1"/>
  <c r="E509" i="1"/>
  <c r="G509" i="1" s="1"/>
  <c r="E510" i="1"/>
  <c r="G510" i="1" s="1"/>
  <c r="E511" i="1"/>
  <c r="G511" i="1" s="1"/>
  <c r="E512" i="1"/>
  <c r="G512" i="1" s="1"/>
  <c r="E513" i="1"/>
  <c r="G513" i="1" s="1"/>
  <c r="E514" i="1"/>
  <c r="G514" i="1" s="1"/>
  <c r="E515" i="1"/>
  <c r="G515" i="1" s="1"/>
  <c r="E516" i="1"/>
  <c r="G516" i="1" s="1"/>
  <c r="E517" i="1"/>
  <c r="G517" i="1" s="1"/>
  <c r="E518" i="1"/>
  <c r="G518" i="1" s="1"/>
  <c r="E519" i="1"/>
  <c r="G519" i="1" s="1"/>
  <c r="E520" i="1"/>
  <c r="G520" i="1" s="1"/>
  <c r="E521" i="1"/>
  <c r="G521" i="1" s="1"/>
  <c r="E522" i="1"/>
  <c r="G522" i="1" s="1"/>
  <c r="E523" i="1"/>
  <c r="G523" i="1" s="1"/>
  <c r="E524" i="1"/>
  <c r="G524" i="1" s="1"/>
  <c r="E525" i="1"/>
  <c r="G525" i="1" s="1"/>
  <c r="E526" i="1"/>
  <c r="G526" i="1" s="1"/>
  <c r="E527" i="1"/>
  <c r="G527" i="1" s="1"/>
  <c r="E528" i="1"/>
  <c r="G528" i="1" s="1"/>
  <c r="E529" i="1"/>
  <c r="G529" i="1" s="1"/>
  <c r="E530" i="1"/>
  <c r="G530" i="1" s="1"/>
  <c r="E531" i="1"/>
  <c r="G531" i="1" s="1"/>
  <c r="E532" i="1"/>
  <c r="G532" i="1" s="1"/>
  <c r="E533" i="1"/>
  <c r="G533" i="1" s="1"/>
  <c r="E534" i="1"/>
  <c r="G534" i="1" s="1"/>
  <c r="E535" i="1"/>
  <c r="G535" i="1" s="1"/>
  <c r="E536" i="1"/>
  <c r="G536" i="1" s="1"/>
  <c r="E537" i="1"/>
  <c r="G537" i="1" s="1"/>
  <c r="E538" i="1"/>
  <c r="G538" i="1" s="1"/>
  <c r="E539" i="1"/>
  <c r="G539" i="1" s="1"/>
  <c r="E540" i="1"/>
  <c r="G540" i="1" s="1"/>
  <c r="E541" i="1"/>
  <c r="G541" i="1" s="1"/>
  <c r="E542" i="1"/>
  <c r="G542" i="1" s="1"/>
  <c r="E543" i="1"/>
  <c r="G543" i="1" s="1"/>
  <c r="E544" i="1"/>
  <c r="G544" i="1" s="1"/>
  <c r="E545" i="1"/>
  <c r="G545" i="1" s="1"/>
  <c r="E546" i="1"/>
  <c r="G546" i="1" s="1"/>
  <c r="E547" i="1"/>
  <c r="G547" i="1" s="1"/>
  <c r="E548" i="1"/>
  <c r="G548" i="1" s="1"/>
  <c r="E549" i="1"/>
  <c r="G549" i="1" s="1"/>
  <c r="E550" i="1"/>
  <c r="G550" i="1" s="1"/>
  <c r="E551" i="1"/>
  <c r="G551" i="1" s="1"/>
  <c r="E552" i="1"/>
  <c r="G552" i="1" s="1"/>
  <c r="E553" i="1"/>
  <c r="G553" i="1" s="1"/>
  <c r="E554" i="1"/>
  <c r="G554" i="1" s="1"/>
  <c r="E555" i="1"/>
  <c r="G555" i="1" s="1"/>
  <c r="E556" i="1"/>
  <c r="G556" i="1" s="1"/>
  <c r="E557" i="1"/>
  <c r="G557" i="1" s="1"/>
  <c r="E558" i="1"/>
  <c r="G558" i="1" s="1"/>
  <c r="E559" i="1"/>
  <c r="G559" i="1" s="1"/>
  <c r="E560" i="1"/>
  <c r="G560" i="1" s="1"/>
  <c r="E561" i="1"/>
  <c r="G561" i="1" s="1"/>
  <c r="E562" i="1"/>
  <c r="G562" i="1" s="1"/>
  <c r="E563" i="1"/>
  <c r="G563" i="1" s="1"/>
  <c r="E564" i="1"/>
  <c r="G564" i="1" s="1"/>
  <c r="E565" i="1"/>
  <c r="G565" i="1" s="1"/>
  <c r="E566" i="1"/>
  <c r="G566" i="1" s="1"/>
  <c r="E567" i="1"/>
  <c r="G567" i="1" s="1"/>
  <c r="E568" i="1"/>
  <c r="G568" i="1" s="1"/>
  <c r="E569" i="1"/>
  <c r="G569" i="1" s="1"/>
  <c r="E570" i="1"/>
  <c r="G570" i="1" s="1"/>
  <c r="E571" i="1"/>
  <c r="G571" i="1" s="1"/>
  <c r="E572" i="1"/>
  <c r="G572" i="1" s="1"/>
  <c r="E573" i="1"/>
  <c r="G573" i="1" s="1"/>
  <c r="E574" i="1"/>
  <c r="G574" i="1" s="1"/>
  <c r="E575" i="1"/>
  <c r="G575" i="1" s="1"/>
  <c r="E576" i="1"/>
  <c r="G576" i="1" s="1"/>
  <c r="E577" i="1"/>
  <c r="G577" i="1" s="1"/>
  <c r="E578" i="1"/>
  <c r="G578" i="1" s="1"/>
  <c r="E579" i="1"/>
  <c r="G579" i="1" s="1"/>
  <c r="E580" i="1"/>
  <c r="G580" i="1" s="1"/>
  <c r="E581" i="1"/>
  <c r="G581" i="1" s="1"/>
  <c r="E582" i="1"/>
  <c r="G582" i="1" s="1"/>
  <c r="E583" i="1"/>
  <c r="G583" i="1" s="1"/>
  <c r="E584" i="1"/>
  <c r="G584" i="1" s="1"/>
  <c r="E585" i="1"/>
  <c r="G585" i="1" s="1"/>
  <c r="E586" i="1"/>
  <c r="G586" i="1" s="1"/>
  <c r="E587" i="1"/>
  <c r="G587" i="1" s="1"/>
  <c r="E588" i="1"/>
  <c r="G588" i="1" s="1"/>
  <c r="E589" i="1"/>
  <c r="G589" i="1" s="1"/>
  <c r="E590" i="1"/>
  <c r="G590" i="1" s="1"/>
  <c r="E591" i="1"/>
  <c r="G591" i="1" s="1"/>
  <c r="E592" i="1"/>
  <c r="G592" i="1" s="1"/>
  <c r="E593" i="1"/>
  <c r="G593" i="1" s="1"/>
  <c r="E594" i="1"/>
  <c r="G594" i="1" s="1"/>
  <c r="E595" i="1"/>
  <c r="G595" i="1" s="1"/>
  <c r="E596" i="1"/>
  <c r="G596" i="1" s="1"/>
  <c r="E597" i="1"/>
  <c r="G597" i="1" s="1"/>
  <c r="E598" i="1"/>
  <c r="G598" i="1" s="1"/>
  <c r="E599" i="1"/>
  <c r="G599" i="1" s="1"/>
  <c r="E600" i="1"/>
  <c r="G600" i="1" s="1"/>
  <c r="E601" i="1"/>
  <c r="G601" i="1" s="1"/>
  <c r="E602" i="1"/>
  <c r="G602" i="1" s="1"/>
  <c r="E603" i="1"/>
  <c r="G603" i="1" s="1"/>
  <c r="E604" i="1"/>
  <c r="G604" i="1" s="1"/>
  <c r="E605" i="1"/>
  <c r="G605" i="1" s="1"/>
  <c r="E606" i="1"/>
  <c r="G606" i="1" s="1"/>
  <c r="E607" i="1"/>
  <c r="G607" i="1" s="1"/>
  <c r="E608" i="1"/>
  <c r="G608" i="1" s="1"/>
  <c r="E609" i="1"/>
  <c r="G609" i="1" s="1"/>
  <c r="E610" i="1"/>
  <c r="G610" i="1" s="1"/>
  <c r="E611" i="1"/>
  <c r="G611" i="1" s="1"/>
  <c r="E612" i="1"/>
  <c r="G612" i="1" s="1"/>
  <c r="E613" i="1"/>
  <c r="G613" i="1" s="1"/>
  <c r="E614" i="1"/>
  <c r="G614" i="1" s="1"/>
  <c r="E615" i="1"/>
  <c r="G615" i="1" s="1"/>
  <c r="E616" i="1"/>
  <c r="G616" i="1" s="1"/>
  <c r="E617" i="1"/>
  <c r="G617" i="1" s="1"/>
  <c r="E618" i="1"/>
  <c r="G618" i="1" s="1"/>
  <c r="E619" i="1"/>
  <c r="G619" i="1" s="1"/>
  <c r="E620" i="1"/>
  <c r="G620" i="1" s="1"/>
  <c r="E621" i="1"/>
  <c r="G621" i="1" s="1"/>
  <c r="E622" i="1"/>
  <c r="G622" i="1" s="1"/>
  <c r="E623" i="1"/>
  <c r="G623" i="1" s="1"/>
  <c r="E624" i="1"/>
  <c r="G624" i="1" s="1"/>
  <c r="E625" i="1"/>
  <c r="G625" i="1" s="1"/>
  <c r="E626" i="1"/>
  <c r="G626" i="1" s="1"/>
  <c r="E627" i="1"/>
  <c r="G627" i="1" s="1"/>
  <c r="E628" i="1"/>
  <c r="G628" i="1" s="1"/>
  <c r="E629" i="1"/>
  <c r="G629" i="1" s="1"/>
  <c r="E630" i="1"/>
  <c r="G630" i="1" s="1"/>
  <c r="E631" i="1"/>
  <c r="G631" i="1" s="1"/>
  <c r="E632" i="1"/>
  <c r="G632" i="1" s="1"/>
  <c r="E633" i="1"/>
  <c r="G633" i="1" s="1"/>
  <c r="E634" i="1"/>
  <c r="G634" i="1" s="1"/>
  <c r="E635" i="1"/>
  <c r="G635" i="1" s="1"/>
  <c r="E636" i="1"/>
  <c r="G636" i="1" s="1"/>
  <c r="E637" i="1"/>
  <c r="G637" i="1" s="1"/>
  <c r="E638" i="1"/>
  <c r="G638" i="1" s="1"/>
  <c r="E639" i="1"/>
  <c r="G639" i="1" s="1"/>
  <c r="E640" i="1"/>
  <c r="G640" i="1" s="1"/>
  <c r="E641" i="1"/>
  <c r="G641" i="1" s="1"/>
  <c r="E642" i="1"/>
  <c r="G642" i="1" s="1"/>
  <c r="E643" i="1"/>
  <c r="G643" i="1" s="1"/>
  <c r="E644" i="1"/>
  <c r="G644" i="1" s="1"/>
  <c r="E645" i="1"/>
  <c r="G645" i="1" s="1"/>
  <c r="E646" i="1"/>
  <c r="G646" i="1" s="1"/>
  <c r="E647" i="1"/>
  <c r="G647" i="1" s="1"/>
  <c r="E648" i="1"/>
  <c r="G648" i="1" s="1"/>
  <c r="E649" i="1"/>
  <c r="G649" i="1" s="1"/>
  <c r="E650" i="1"/>
  <c r="G650" i="1" s="1"/>
  <c r="E651" i="1"/>
  <c r="G651" i="1" s="1"/>
  <c r="E652" i="1"/>
  <c r="G652" i="1" s="1"/>
  <c r="E653" i="1"/>
  <c r="G653" i="1" s="1"/>
  <c r="E654" i="1"/>
  <c r="G654" i="1" s="1"/>
  <c r="E655" i="1"/>
  <c r="G655" i="1" s="1"/>
  <c r="E656" i="1"/>
  <c r="G656" i="1" s="1"/>
  <c r="E657" i="1"/>
  <c r="G657" i="1" s="1"/>
  <c r="E658" i="1"/>
  <c r="G658" i="1" s="1"/>
  <c r="E659" i="1"/>
  <c r="G659" i="1" s="1"/>
  <c r="E660" i="1"/>
  <c r="G660" i="1" s="1"/>
  <c r="E661" i="1"/>
  <c r="G661" i="1" s="1"/>
  <c r="E662" i="1"/>
  <c r="G662" i="1" s="1"/>
  <c r="E663" i="1"/>
  <c r="G663" i="1" s="1"/>
  <c r="E664" i="1"/>
  <c r="G664" i="1" s="1"/>
  <c r="E665" i="1"/>
  <c r="G665" i="1" s="1"/>
  <c r="E666" i="1"/>
  <c r="G666" i="1" s="1"/>
  <c r="E667" i="1"/>
  <c r="G667" i="1" s="1"/>
  <c r="E668" i="1"/>
  <c r="G668" i="1" s="1"/>
  <c r="E669" i="1"/>
  <c r="G669" i="1" s="1"/>
  <c r="E670" i="1"/>
  <c r="G670" i="1" s="1"/>
  <c r="E671" i="1"/>
  <c r="G671" i="1" s="1"/>
  <c r="E672" i="1"/>
  <c r="G672" i="1" s="1"/>
  <c r="E673" i="1"/>
  <c r="G673" i="1" s="1"/>
  <c r="E674" i="1"/>
  <c r="G674" i="1" s="1"/>
  <c r="E675" i="1"/>
  <c r="G675" i="1" s="1"/>
  <c r="E676" i="1"/>
  <c r="G676" i="1" s="1"/>
  <c r="E677" i="1"/>
  <c r="G677" i="1" s="1"/>
  <c r="E678" i="1"/>
  <c r="G678" i="1" s="1"/>
  <c r="E679" i="1"/>
  <c r="G679" i="1" s="1"/>
  <c r="E680" i="1"/>
  <c r="G680" i="1" s="1"/>
  <c r="E681" i="1"/>
  <c r="G681" i="1" s="1"/>
  <c r="E682" i="1"/>
  <c r="G682" i="1" s="1"/>
  <c r="E683" i="1"/>
  <c r="G683" i="1" s="1"/>
  <c r="E684" i="1"/>
  <c r="G684" i="1" s="1"/>
  <c r="E685" i="1"/>
  <c r="G685" i="1" s="1"/>
  <c r="E686" i="1"/>
  <c r="G686" i="1" s="1"/>
  <c r="E687" i="1"/>
  <c r="G687" i="1" s="1"/>
  <c r="E688" i="1"/>
  <c r="G688" i="1" s="1"/>
  <c r="E689" i="1"/>
  <c r="G689" i="1" s="1"/>
  <c r="E690" i="1"/>
  <c r="G690" i="1" s="1"/>
  <c r="E691" i="1"/>
  <c r="G691" i="1" s="1"/>
  <c r="E692" i="1"/>
  <c r="G692" i="1" s="1"/>
  <c r="E693" i="1"/>
  <c r="G693" i="1" s="1"/>
  <c r="E694" i="1"/>
  <c r="G694" i="1" s="1"/>
  <c r="E695" i="1"/>
  <c r="G695" i="1" s="1"/>
  <c r="E696" i="1"/>
  <c r="G696" i="1" s="1"/>
  <c r="E697" i="1"/>
  <c r="G697" i="1" s="1"/>
  <c r="E698" i="1"/>
  <c r="G698" i="1" s="1"/>
  <c r="E699" i="1"/>
  <c r="G699" i="1" s="1"/>
  <c r="E700" i="1"/>
  <c r="G700" i="1" s="1"/>
  <c r="E701" i="1"/>
  <c r="G701" i="1" s="1"/>
  <c r="E702" i="1"/>
  <c r="G702" i="1" s="1"/>
  <c r="E703" i="1"/>
  <c r="G703" i="1" s="1"/>
  <c r="E704" i="1"/>
  <c r="G704" i="1" s="1"/>
  <c r="E705" i="1"/>
  <c r="G705" i="1" s="1"/>
  <c r="E706" i="1"/>
  <c r="G706" i="1" s="1"/>
  <c r="E707" i="1"/>
  <c r="G707" i="1" s="1"/>
  <c r="E708" i="1"/>
  <c r="G708" i="1" s="1"/>
  <c r="E709" i="1"/>
  <c r="G709" i="1" s="1"/>
  <c r="E710" i="1"/>
  <c r="G710" i="1" s="1"/>
  <c r="E711" i="1"/>
  <c r="G711" i="1" s="1"/>
  <c r="E712" i="1"/>
  <c r="G712" i="1" s="1"/>
  <c r="E713" i="1"/>
  <c r="G713" i="1" s="1"/>
  <c r="E714" i="1"/>
  <c r="G714" i="1" s="1"/>
  <c r="E715" i="1"/>
  <c r="G715" i="1" s="1"/>
  <c r="E716" i="1"/>
  <c r="G716" i="1" s="1"/>
  <c r="E717" i="1"/>
  <c r="G717" i="1" s="1"/>
  <c r="E718" i="1"/>
  <c r="G718" i="1" s="1"/>
  <c r="E719" i="1"/>
  <c r="G719" i="1" s="1"/>
  <c r="E720" i="1"/>
  <c r="G720" i="1" s="1"/>
  <c r="E721" i="1"/>
  <c r="G721" i="1" s="1"/>
  <c r="E722" i="1"/>
  <c r="G722" i="1" s="1"/>
  <c r="E723" i="1"/>
  <c r="G723" i="1" s="1"/>
  <c r="E724" i="1"/>
  <c r="G724" i="1" s="1"/>
  <c r="E725" i="1"/>
  <c r="G725" i="1" s="1"/>
  <c r="E726" i="1"/>
  <c r="G726" i="1" s="1"/>
  <c r="E727" i="1"/>
  <c r="G727" i="1" s="1"/>
  <c r="E728" i="1"/>
  <c r="G728" i="1" s="1"/>
  <c r="E729" i="1"/>
  <c r="G729" i="1" s="1"/>
  <c r="E730" i="1"/>
  <c r="E731" i="1"/>
  <c r="G731" i="1" s="1"/>
  <c r="E732" i="1"/>
  <c r="G732" i="1" s="1"/>
  <c r="E733" i="1"/>
  <c r="G733" i="1" s="1"/>
  <c r="E734" i="1"/>
  <c r="G734" i="1" s="1"/>
  <c r="E735" i="1"/>
  <c r="G735" i="1" s="1"/>
  <c r="E736" i="1"/>
  <c r="G736" i="1" s="1"/>
  <c r="E737" i="1"/>
  <c r="G737" i="1" s="1"/>
  <c r="E738" i="1"/>
  <c r="G738" i="1" s="1"/>
  <c r="E739" i="1"/>
  <c r="G739" i="1" s="1"/>
  <c r="E740" i="1"/>
  <c r="G740" i="1" s="1"/>
  <c r="E741" i="1"/>
  <c r="G741" i="1" s="1"/>
  <c r="E742" i="1"/>
  <c r="G742" i="1" s="1"/>
  <c r="E743" i="1"/>
  <c r="G743" i="1" s="1"/>
  <c r="E744" i="1"/>
  <c r="G744" i="1" s="1"/>
  <c r="E745" i="1"/>
  <c r="G745" i="1" s="1"/>
  <c r="E746" i="1"/>
  <c r="G746" i="1" s="1"/>
  <c r="E747" i="1"/>
  <c r="G747" i="1" s="1"/>
  <c r="E748" i="1"/>
  <c r="G748" i="1" s="1"/>
  <c r="E749" i="1"/>
  <c r="G749" i="1" s="1"/>
  <c r="E750" i="1"/>
  <c r="G750" i="1" s="1"/>
  <c r="E751" i="1"/>
  <c r="G751" i="1" s="1"/>
  <c r="E752" i="1"/>
  <c r="G752" i="1" s="1"/>
  <c r="E753" i="1"/>
  <c r="G753" i="1" s="1"/>
  <c r="E754" i="1"/>
  <c r="G754" i="1" s="1"/>
  <c r="E755" i="1"/>
  <c r="G755" i="1" s="1"/>
  <c r="E756" i="1"/>
  <c r="G756" i="1" s="1"/>
  <c r="E757" i="1"/>
  <c r="G757" i="1" s="1"/>
  <c r="E758" i="1"/>
  <c r="G758" i="1" s="1"/>
  <c r="E759" i="1"/>
  <c r="G759" i="1" s="1"/>
  <c r="E760" i="1"/>
  <c r="G760" i="1" s="1"/>
  <c r="E761" i="1"/>
  <c r="G761" i="1" s="1"/>
  <c r="E762" i="1"/>
  <c r="G762" i="1" s="1"/>
  <c r="E763" i="1"/>
  <c r="G763" i="1" s="1"/>
  <c r="E764" i="1"/>
  <c r="G764" i="1" s="1"/>
  <c r="E765" i="1"/>
  <c r="G765" i="1" s="1"/>
  <c r="E766" i="1"/>
  <c r="G766" i="1" s="1"/>
  <c r="E767" i="1"/>
  <c r="G767" i="1" s="1"/>
  <c r="E768" i="1"/>
  <c r="G768" i="1" s="1"/>
  <c r="E769" i="1"/>
  <c r="G769" i="1" s="1"/>
  <c r="E770" i="1"/>
  <c r="G770" i="1" s="1"/>
  <c r="E771" i="1"/>
  <c r="G771" i="1" s="1"/>
  <c r="E772" i="1"/>
  <c r="G772" i="1" s="1"/>
  <c r="E773" i="1"/>
  <c r="G773" i="1" s="1"/>
  <c r="E774" i="1"/>
  <c r="G774" i="1" s="1"/>
  <c r="E775" i="1"/>
  <c r="G775" i="1" s="1"/>
  <c r="E776" i="1"/>
  <c r="G776" i="1" s="1"/>
  <c r="E777" i="1"/>
  <c r="G777" i="1" s="1"/>
  <c r="E778" i="1"/>
  <c r="G778" i="1" s="1"/>
  <c r="E779" i="1"/>
  <c r="G779" i="1" s="1"/>
  <c r="E780" i="1"/>
  <c r="G780" i="1" s="1"/>
  <c r="E781" i="1"/>
  <c r="G781" i="1" s="1"/>
  <c r="E782" i="1"/>
  <c r="G782" i="1" s="1"/>
  <c r="E783" i="1"/>
  <c r="G783" i="1" s="1"/>
  <c r="E784" i="1"/>
  <c r="G784" i="1" s="1"/>
  <c r="E785" i="1"/>
  <c r="G785" i="1" s="1"/>
  <c r="E786" i="1"/>
  <c r="G786" i="1" s="1"/>
  <c r="E787" i="1"/>
  <c r="G787" i="1" s="1"/>
  <c r="E788" i="1"/>
  <c r="G788" i="1" s="1"/>
  <c r="E789" i="1"/>
  <c r="G789" i="1" s="1"/>
  <c r="E790" i="1"/>
  <c r="G790" i="1" s="1"/>
  <c r="E791" i="1"/>
  <c r="G791" i="1" s="1"/>
  <c r="E792" i="1"/>
  <c r="G792" i="1" s="1"/>
  <c r="E793" i="1"/>
  <c r="G793" i="1" s="1"/>
  <c r="E794" i="1"/>
  <c r="G794" i="1" s="1"/>
  <c r="E795" i="1"/>
  <c r="G795" i="1" s="1"/>
  <c r="E796" i="1"/>
  <c r="G796" i="1" s="1"/>
  <c r="E797" i="1"/>
  <c r="G797" i="1" s="1"/>
  <c r="E798" i="1"/>
  <c r="G798" i="1" s="1"/>
  <c r="E799" i="1"/>
  <c r="G799" i="1" s="1"/>
  <c r="E800" i="1"/>
  <c r="G800" i="1" s="1"/>
  <c r="E801" i="1"/>
  <c r="G801" i="1" s="1"/>
  <c r="E802" i="1"/>
  <c r="G802" i="1" s="1"/>
  <c r="E803" i="1"/>
  <c r="G803" i="1" s="1"/>
  <c r="E804" i="1"/>
  <c r="G804" i="1" s="1"/>
  <c r="E805" i="1"/>
  <c r="G805" i="1" s="1"/>
  <c r="E806" i="1"/>
  <c r="G806" i="1" s="1"/>
  <c r="E807" i="1"/>
  <c r="G807" i="1" s="1"/>
  <c r="E808" i="1"/>
  <c r="G808" i="1" s="1"/>
  <c r="E809" i="1"/>
  <c r="G809" i="1" s="1"/>
  <c r="E810" i="1"/>
  <c r="G810" i="1" s="1"/>
  <c r="E811" i="1"/>
  <c r="G811" i="1" s="1"/>
  <c r="E812" i="1"/>
  <c r="G812" i="1" s="1"/>
  <c r="E813" i="1"/>
  <c r="G813" i="1" s="1"/>
  <c r="E814" i="1"/>
  <c r="G814" i="1" s="1"/>
  <c r="E815" i="1"/>
  <c r="G815" i="1" s="1"/>
  <c r="E816" i="1"/>
  <c r="G816" i="1" s="1"/>
  <c r="E817" i="1"/>
  <c r="G817" i="1" s="1"/>
  <c r="E818" i="1"/>
  <c r="G818" i="1" s="1"/>
  <c r="E819" i="1"/>
  <c r="G819" i="1" s="1"/>
  <c r="E820" i="1"/>
  <c r="G820" i="1" s="1"/>
  <c r="E821" i="1"/>
  <c r="G821" i="1" s="1"/>
  <c r="E822" i="1"/>
  <c r="G822" i="1" s="1"/>
  <c r="E823" i="1"/>
  <c r="G823" i="1" s="1"/>
  <c r="E824" i="1"/>
  <c r="G824" i="1" s="1"/>
  <c r="E825" i="1"/>
  <c r="G825" i="1" s="1"/>
  <c r="E826" i="1"/>
  <c r="G826" i="1" s="1"/>
  <c r="E827" i="1"/>
  <c r="G827" i="1" s="1"/>
  <c r="E828" i="1"/>
  <c r="G828" i="1" s="1"/>
  <c r="E829" i="1"/>
  <c r="G829" i="1" s="1"/>
  <c r="E830" i="1"/>
  <c r="G830" i="1" s="1"/>
  <c r="E831" i="1"/>
  <c r="G831" i="1" s="1"/>
  <c r="E832" i="1"/>
  <c r="G832" i="1" s="1"/>
  <c r="E833" i="1"/>
  <c r="G833" i="1" s="1"/>
  <c r="E834" i="1"/>
  <c r="G834" i="1" s="1"/>
  <c r="E835" i="1"/>
  <c r="G835" i="1" s="1"/>
  <c r="E836" i="1"/>
  <c r="G836" i="1" s="1"/>
  <c r="E837" i="1"/>
  <c r="G837" i="1" s="1"/>
  <c r="E838" i="1"/>
  <c r="G838" i="1" s="1"/>
  <c r="E839" i="1"/>
  <c r="G839" i="1" s="1"/>
  <c r="E840" i="1"/>
  <c r="G840" i="1" s="1"/>
  <c r="E841" i="1"/>
  <c r="G841" i="1" s="1"/>
  <c r="E842" i="1"/>
  <c r="G842" i="1" s="1"/>
  <c r="E843" i="1"/>
  <c r="G843" i="1" s="1"/>
  <c r="E844" i="1"/>
  <c r="G844" i="1" s="1"/>
  <c r="E845" i="1"/>
  <c r="G845" i="1" s="1"/>
  <c r="E846" i="1"/>
  <c r="G846" i="1" s="1"/>
  <c r="E847" i="1"/>
  <c r="G847" i="1" s="1"/>
  <c r="E848" i="1"/>
  <c r="G848" i="1" s="1"/>
  <c r="E849" i="1"/>
  <c r="G849" i="1" s="1"/>
  <c r="E850" i="1"/>
  <c r="G850" i="1" s="1"/>
  <c r="E851" i="1"/>
  <c r="G851" i="1" s="1"/>
  <c r="E852" i="1"/>
  <c r="G852" i="1" s="1"/>
  <c r="E853" i="1"/>
  <c r="G853" i="1" s="1"/>
  <c r="E854" i="1"/>
  <c r="G854" i="1" s="1"/>
  <c r="E855" i="1"/>
  <c r="G855" i="1" s="1"/>
  <c r="E856" i="1"/>
  <c r="G856" i="1" s="1"/>
  <c r="E857" i="1"/>
  <c r="G857" i="1" s="1"/>
  <c r="E858" i="1"/>
  <c r="G858" i="1" s="1"/>
  <c r="E859" i="1"/>
  <c r="G859" i="1" s="1"/>
  <c r="E860" i="1"/>
  <c r="G860" i="1" s="1"/>
  <c r="E861" i="1"/>
  <c r="G861" i="1" s="1"/>
  <c r="E862" i="1"/>
  <c r="G862" i="1" s="1"/>
  <c r="E863" i="1"/>
  <c r="G863" i="1" s="1"/>
  <c r="E864" i="1"/>
  <c r="G864" i="1" s="1"/>
  <c r="E865" i="1"/>
  <c r="G865" i="1" s="1"/>
  <c r="E866" i="1"/>
  <c r="G866" i="1" s="1"/>
  <c r="E867" i="1"/>
  <c r="G867" i="1" s="1"/>
  <c r="E868" i="1"/>
  <c r="G868" i="1" s="1"/>
  <c r="E869" i="1"/>
  <c r="G869" i="1" s="1"/>
  <c r="E870" i="1"/>
  <c r="G870" i="1" s="1"/>
  <c r="E871" i="1"/>
  <c r="G871" i="1" s="1"/>
  <c r="E872" i="1"/>
  <c r="G872" i="1" s="1"/>
  <c r="E873" i="1"/>
  <c r="G873" i="1" s="1"/>
  <c r="E874" i="1"/>
  <c r="G874" i="1" s="1"/>
  <c r="E875" i="1"/>
  <c r="G875" i="1" s="1"/>
  <c r="E876" i="1"/>
  <c r="G876" i="1" s="1"/>
  <c r="E877" i="1"/>
  <c r="G877" i="1" s="1"/>
  <c r="E878" i="1"/>
  <c r="G878" i="1" s="1"/>
  <c r="E879" i="1"/>
  <c r="G879" i="1" s="1"/>
  <c r="E880" i="1"/>
  <c r="G880" i="1" s="1"/>
  <c r="E881" i="1"/>
  <c r="G881" i="1" s="1"/>
  <c r="E882" i="1"/>
  <c r="G882" i="1" s="1"/>
  <c r="E883" i="1"/>
  <c r="G883" i="1" s="1"/>
  <c r="E884" i="1"/>
  <c r="G884" i="1" s="1"/>
  <c r="E885" i="1"/>
  <c r="G885" i="1" s="1"/>
  <c r="E886" i="1"/>
  <c r="G886" i="1" s="1"/>
  <c r="E887" i="1"/>
  <c r="G887" i="1" s="1"/>
  <c r="E888" i="1"/>
  <c r="G888" i="1" s="1"/>
  <c r="E889" i="1"/>
  <c r="G889" i="1" s="1"/>
  <c r="E890" i="1"/>
  <c r="G890" i="1" s="1"/>
  <c r="E891" i="1"/>
  <c r="G891" i="1" s="1"/>
  <c r="E892" i="1"/>
  <c r="G892" i="1" s="1"/>
  <c r="E893" i="1"/>
  <c r="G893" i="1" s="1"/>
  <c r="E894" i="1"/>
  <c r="G894" i="1" s="1"/>
  <c r="E895" i="1"/>
  <c r="G895" i="1" s="1"/>
  <c r="E896" i="1"/>
  <c r="G896" i="1" s="1"/>
  <c r="E897" i="1"/>
  <c r="G897" i="1" s="1"/>
  <c r="E898" i="1"/>
  <c r="G898" i="1" s="1"/>
  <c r="E899" i="1"/>
  <c r="G899" i="1" s="1"/>
  <c r="E900" i="1"/>
  <c r="G900" i="1" s="1"/>
  <c r="E901" i="1"/>
  <c r="G901" i="1" s="1"/>
  <c r="E902" i="1"/>
  <c r="G902" i="1" s="1"/>
  <c r="E903" i="1"/>
  <c r="G903" i="1" s="1"/>
  <c r="E904" i="1"/>
  <c r="G904" i="1" s="1"/>
  <c r="E905" i="1"/>
  <c r="G905" i="1" s="1"/>
  <c r="E906" i="1"/>
  <c r="G906" i="1" s="1"/>
  <c r="E907" i="1"/>
  <c r="G907" i="1" s="1"/>
  <c r="E908" i="1"/>
  <c r="G908" i="1" s="1"/>
  <c r="E909" i="1"/>
  <c r="G909" i="1" s="1"/>
  <c r="E910" i="1"/>
  <c r="G910" i="1" s="1"/>
  <c r="E911" i="1"/>
  <c r="G911" i="1" s="1"/>
  <c r="E912" i="1"/>
  <c r="G912" i="1" s="1"/>
  <c r="E913" i="1"/>
  <c r="G913" i="1" s="1"/>
  <c r="E914" i="1"/>
  <c r="G914" i="1" s="1"/>
  <c r="E915" i="1"/>
  <c r="G915" i="1" s="1"/>
  <c r="E916" i="1"/>
  <c r="G916" i="1" s="1"/>
  <c r="E917" i="1"/>
  <c r="G917" i="1" s="1"/>
  <c r="E918" i="1"/>
  <c r="G918" i="1" s="1"/>
  <c r="E919" i="1"/>
  <c r="G919" i="1" s="1"/>
  <c r="E920" i="1"/>
  <c r="G920" i="1" s="1"/>
  <c r="E921" i="1"/>
  <c r="G921" i="1" s="1"/>
  <c r="E922" i="1"/>
  <c r="G922" i="1" s="1"/>
  <c r="E923" i="1"/>
  <c r="G923" i="1" s="1"/>
  <c r="E924" i="1"/>
  <c r="G924" i="1" s="1"/>
  <c r="E925" i="1"/>
  <c r="G925" i="1" s="1"/>
  <c r="E926" i="1"/>
  <c r="G926" i="1" s="1"/>
  <c r="E927" i="1"/>
  <c r="G927" i="1" s="1"/>
  <c r="E928" i="1"/>
  <c r="G928" i="1" s="1"/>
  <c r="E929" i="1"/>
  <c r="G929" i="1" s="1"/>
  <c r="E930" i="1"/>
  <c r="G930" i="1" s="1"/>
  <c r="E931" i="1"/>
  <c r="G931" i="1" s="1"/>
  <c r="E932" i="1"/>
  <c r="G932" i="1" s="1"/>
  <c r="E933" i="1"/>
  <c r="G933" i="1" s="1"/>
  <c r="E934" i="1"/>
  <c r="G934" i="1" s="1"/>
  <c r="E935" i="1"/>
  <c r="G935" i="1" s="1"/>
  <c r="E936" i="1"/>
  <c r="G936" i="1" s="1"/>
  <c r="E937" i="1"/>
  <c r="G937" i="1" s="1"/>
  <c r="E938" i="1"/>
  <c r="G938" i="1" s="1"/>
  <c r="E939" i="1"/>
  <c r="G939" i="1" s="1"/>
  <c r="E940" i="1"/>
  <c r="G940" i="1" s="1"/>
  <c r="E941" i="1"/>
  <c r="G941" i="1" s="1"/>
  <c r="E942" i="1"/>
  <c r="G942" i="1" s="1"/>
  <c r="E943" i="1"/>
  <c r="G943" i="1" s="1"/>
  <c r="E944" i="1"/>
  <c r="G944" i="1" s="1"/>
  <c r="E945" i="1"/>
  <c r="G945" i="1" s="1"/>
  <c r="E946" i="1"/>
  <c r="G946" i="1" s="1"/>
  <c r="E947" i="1"/>
  <c r="G947" i="1" s="1"/>
  <c r="E948" i="1"/>
  <c r="G948" i="1" s="1"/>
  <c r="E949" i="1"/>
  <c r="G949" i="1" s="1"/>
  <c r="E950" i="1"/>
  <c r="G950" i="1" s="1"/>
  <c r="E951" i="1"/>
  <c r="G951" i="1" s="1"/>
  <c r="E952" i="1"/>
  <c r="G952" i="1" s="1"/>
  <c r="E953" i="1"/>
  <c r="G953" i="1" s="1"/>
  <c r="E954" i="1"/>
  <c r="G954" i="1" s="1"/>
  <c r="E955" i="1"/>
  <c r="G955" i="1" s="1"/>
  <c r="E956" i="1"/>
  <c r="G956" i="1" s="1"/>
  <c r="E957" i="1"/>
  <c r="G957" i="1" s="1"/>
  <c r="E958" i="1"/>
  <c r="G958" i="1" s="1"/>
  <c r="E959" i="1"/>
  <c r="G959" i="1" s="1"/>
  <c r="E960" i="1"/>
  <c r="G960" i="1" s="1"/>
  <c r="E961" i="1"/>
  <c r="G961" i="1" s="1"/>
  <c r="E962" i="1"/>
  <c r="G962" i="1" s="1"/>
  <c r="E963" i="1"/>
  <c r="G963" i="1" s="1"/>
  <c r="E964" i="1"/>
  <c r="G964" i="1" s="1"/>
  <c r="E965" i="1"/>
  <c r="G965" i="1" s="1"/>
  <c r="E966" i="1"/>
  <c r="G966" i="1" s="1"/>
  <c r="E967" i="1"/>
  <c r="G967" i="1" s="1"/>
  <c r="E968" i="1"/>
  <c r="G968" i="1" s="1"/>
  <c r="E969" i="1"/>
  <c r="G969" i="1" s="1"/>
  <c r="E970" i="1"/>
  <c r="G970" i="1" s="1"/>
  <c r="E971" i="1"/>
  <c r="G971" i="1" s="1"/>
  <c r="E972" i="1"/>
  <c r="G972" i="1" s="1"/>
  <c r="E973" i="1"/>
  <c r="G973" i="1" s="1"/>
  <c r="E974" i="1"/>
  <c r="G974" i="1" s="1"/>
  <c r="E975" i="1"/>
  <c r="G975" i="1" s="1"/>
  <c r="E976" i="1"/>
  <c r="G976" i="1" s="1"/>
  <c r="E977" i="1"/>
  <c r="G977" i="1" s="1"/>
  <c r="E978" i="1"/>
  <c r="G978" i="1" s="1"/>
  <c r="E979" i="1"/>
  <c r="G979" i="1" s="1"/>
  <c r="E980" i="1"/>
  <c r="G980" i="1" s="1"/>
  <c r="E981" i="1"/>
  <c r="G981" i="1" s="1"/>
  <c r="E982" i="1"/>
  <c r="G982" i="1" s="1"/>
  <c r="E983" i="1"/>
  <c r="G983" i="1" s="1"/>
  <c r="E984" i="1"/>
  <c r="G984" i="1" s="1"/>
  <c r="E985" i="1"/>
  <c r="G985" i="1" s="1"/>
  <c r="E986" i="1"/>
  <c r="G986" i="1" s="1"/>
  <c r="E987" i="1"/>
  <c r="G987" i="1" s="1"/>
  <c r="E988" i="1"/>
  <c r="G988" i="1" s="1"/>
  <c r="E989" i="1"/>
  <c r="G989" i="1" s="1"/>
  <c r="E990" i="1"/>
  <c r="G990" i="1" s="1"/>
  <c r="E991" i="1"/>
  <c r="G991" i="1" s="1"/>
  <c r="E992" i="1"/>
  <c r="G992" i="1" s="1"/>
  <c r="E993" i="1"/>
  <c r="G993" i="1" s="1"/>
  <c r="E994" i="1"/>
  <c r="G994" i="1" s="1"/>
  <c r="E995" i="1"/>
  <c r="G995" i="1" s="1"/>
  <c r="E996" i="1"/>
  <c r="G996" i="1" s="1"/>
  <c r="E997" i="1"/>
  <c r="G997" i="1" s="1"/>
  <c r="E998" i="1"/>
  <c r="G998" i="1" s="1"/>
  <c r="E999" i="1"/>
  <c r="G999" i="1" s="1"/>
  <c r="E1000" i="1"/>
  <c r="G1000" i="1" s="1"/>
  <c r="E1001" i="1"/>
  <c r="G1001" i="1" s="1"/>
  <c r="E1002" i="1"/>
  <c r="G1002" i="1" s="1"/>
  <c r="E1003" i="1"/>
  <c r="G1003" i="1" s="1"/>
  <c r="E1004" i="1"/>
  <c r="G1004" i="1" s="1"/>
  <c r="E1005" i="1"/>
  <c r="G1005" i="1" s="1"/>
  <c r="E1006" i="1"/>
  <c r="G1006" i="1" s="1"/>
  <c r="E1007" i="1"/>
  <c r="G1007" i="1" s="1"/>
  <c r="E1008" i="1"/>
  <c r="G1008" i="1" s="1"/>
  <c r="E1009" i="1"/>
  <c r="G1009" i="1" s="1"/>
  <c r="E1010" i="1"/>
  <c r="G1010" i="1" s="1"/>
  <c r="E1011" i="1"/>
  <c r="G1011" i="1" s="1"/>
  <c r="E1012" i="1"/>
  <c r="G1012" i="1" s="1"/>
  <c r="E1013" i="1"/>
  <c r="G1013" i="1" s="1"/>
  <c r="E1014" i="1"/>
  <c r="G1014" i="1" s="1"/>
  <c r="E1015" i="1"/>
  <c r="G1015" i="1" s="1"/>
  <c r="E1016" i="1"/>
  <c r="G1016" i="1" s="1"/>
  <c r="E1017" i="1"/>
  <c r="G1017" i="1" s="1"/>
  <c r="E1018" i="1"/>
  <c r="G1018" i="1" s="1"/>
  <c r="E1019" i="1"/>
  <c r="G1019" i="1" s="1"/>
  <c r="E1020" i="1"/>
  <c r="G1020" i="1" s="1"/>
  <c r="E1021" i="1"/>
  <c r="G1021" i="1" s="1"/>
  <c r="E1022" i="1"/>
  <c r="G1022" i="1" s="1"/>
  <c r="E1023" i="1"/>
  <c r="G1023" i="1" s="1"/>
  <c r="E1024" i="1"/>
  <c r="G1024" i="1" s="1"/>
  <c r="E1025" i="1"/>
  <c r="G1025" i="1" s="1"/>
  <c r="E1026" i="1"/>
  <c r="G1026" i="1" s="1"/>
  <c r="E1027" i="1"/>
  <c r="G1027" i="1" s="1"/>
  <c r="E1028" i="1"/>
  <c r="G1028" i="1" s="1"/>
  <c r="E1029" i="1"/>
  <c r="G1029" i="1" s="1"/>
  <c r="E1030" i="1"/>
  <c r="G1030" i="1" s="1"/>
  <c r="E1031" i="1"/>
  <c r="G1031" i="1" s="1"/>
  <c r="E1032" i="1"/>
  <c r="G1032" i="1" s="1"/>
  <c r="E1033" i="1"/>
  <c r="G1033" i="1" s="1"/>
  <c r="E1034" i="1"/>
  <c r="G1034" i="1" s="1"/>
  <c r="E1035" i="1"/>
  <c r="G1035" i="1" s="1"/>
  <c r="E1036" i="1"/>
  <c r="G1036" i="1" s="1"/>
  <c r="E1037" i="1"/>
  <c r="G1037" i="1" s="1"/>
  <c r="E1038" i="1"/>
  <c r="G1038" i="1" s="1"/>
  <c r="E1039" i="1"/>
  <c r="G1039" i="1" s="1"/>
  <c r="E1040" i="1"/>
  <c r="G1040" i="1" s="1"/>
  <c r="E1041" i="1"/>
  <c r="G1041" i="1" s="1"/>
  <c r="E1042" i="1"/>
  <c r="G1042" i="1" s="1"/>
  <c r="E1043" i="1"/>
  <c r="G1043" i="1" s="1"/>
  <c r="E1044" i="1"/>
  <c r="G1044" i="1" s="1"/>
  <c r="E1045" i="1"/>
  <c r="G1045" i="1" s="1"/>
  <c r="E1046" i="1"/>
  <c r="G1046" i="1" s="1"/>
  <c r="E1047" i="1"/>
  <c r="G1047" i="1" s="1"/>
  <c r="E1048" i="1"/>
  <c r="G1048" i="1" s="1"/>
  <c r="E1049" i="1"/>
  <c r="G1049" i="1" s="1"/>
  <c r="E1050" i="1"/>
  <c r="G1050" i="1" s="1"/>
  <c r="E1051" i="1"/>
  <c r="G1051" i="1" s="1"/>
  <c r="E1052" i="1"/>
  <c r="G1052" i="1" s="1"/>
  <c r="E1053" i="1"/>
  <c r="G1053" i="1" s="1"/>
  <c r="E1054" i="1"/>
  <c r="G1054" i="1" s="1"/>
  <c r="E1055" i="1"/>
  <c r="G1055" i="1" s="1"/>
  <c r="E1056" i="1"/>
  <c r="G1056" i="1" s="1"/>
  <c r="E1057" i="1"/>
  <c r="G1057" i="1" s="1"/>
  <c r="E1058" i="1"/>
  <c r="G1058" i="1" s="1"/>
  <c r="E1059" i="1"/>
  <c r="G1059" i="1" s="1"/>
  <c r="E1060" i="1"/>
  <c r="G1060" i="1" s="1"/>
  <c r="E1061" i="1"/>
  <c r="G1061" i="1" s="1"/>
  <c r="E1062" i="1"/>
  <c r="G1062" i="1" s="1"/>
  <c r="E1063" i="1"/>
  <c r="G1063" i="1" s="1"/>
  <c r="E1064" i="1"/>
  <c r="G1064" i="1" s="1"/>
  <c r="E1065" i="1"/>
  <c r="G1065" i="1" s="1"/>
  <c r="E1066" i="1"/>
  <c r="G1066" i="1" s="1"/>
  <c r="E1067" i="1"/>
  <c r="G1067" i="1" s="1"/>
  <c r="E1068" i="1"/>
  <c r="G1068" i="1" s="1"/>
  <c r="E1069" i="1"/>
  <c r="G1069" i="1" s="1"/>
  <c r="E1070" i="1"/>
  <c r="G1070" i="1" s="1"/>
  <c r="E1071" i="1"/>
  <c r="G1071" i="1" s="1"/>
  <c r="E1072" i="1"/>
  <c r="G1072" i="1" s="1"/>
  <c r="E1073" i="1"/>
  <c r="G1073" i="1" s="1"/>
  <c r="E1074" i="1"/>
  <c r="G1074" i="1" s="1"/>
  <c r="E1075" i="1"/>
  <c r="G1075" i="1" s="1"/>
  <c r="E1076" i="1"/>
  <c r="G1076" i="1" s="1"/>
  <c r="E1077" i="1"/>
  <c r="G1077" i="1" s="1"/>
  <c r="E1078" i="1"/>
  <c r="G1078" i="1" s="1"/>
  <c r="E1079" i="1"/>
  <c r="G1079" i="1" s="1"/>
  <c r="E1080" i="1"/>
  <c r="G1080" i="1" s="1"/>
  <c r="E1081" i="1"/>
  <c r="G1081" i="1" s="1"/>
  <c r="E1082" i="1"/>
  <c r="G1082" i="1" s="1"/>
  <c r="E1083" i="1"/>
  <c r="G1083" i="1" s="1"/>
  <c r="E1084" i="1"/>
  <c r="G1084" i="1" s="1"/>
  <c r="E1085" i="1"/>
  <c r="G1085" i="1" s="1"/>
  <c r="E1086" i="1"/>
  <c r="G1086" i="1" s="1"/>
  <c r="E1087" i="1"/>
  <c r="G1087" i="1" s="1"/>
  <c r="E1088" i="1"/>
  <c r="G1088" i="1" s="1"/>
  <c r="E1089" i="1"/>
  <c r="G1089" i="1" s="1"/>
  <c r="E1090" i="1"/>
  <c r="G1090" i="1" s="1"/>
  <c r="E1091" i="1"/>
  <c r="G1091" i="1" s="1"/>
  <c r="E1092" i="1"/>
  <c r="G1092" i="1" s="1"/>
  <c r="E1093" i="1"/>
  <c r="G1093" i="1" s="1"/>
  <c r="E1094" i="1"/>
  <c r="G1094" i="1" s="1"/>
  <c r="E1095" i="1"/>
  <c r="G1095" i="1" s="1"/>
  <c r="E1096" i="1"/>
  <c r="G1096" i="1" s="1"/>
  <c r="E1097" i="1"/>
  <c r="G1097" i="1" s="1"/>
  <c r="E1098" i="1"/>
  <c r="G1098" i="1" s="1"/>
  <c r="E1099" i="1"/>
  <c r="G1099" i="1" s="1"/>
  <c r="E1100" i="1"/>
  <c r="G1100" i="1" s="1"/>
  <c r="E1101" i="1"/>
  <c r="G1101" i="1" s="1"/>
  <c r="E1102" i="1"/>
  <c r="G1102" i="1" s="1"/>
  <c r="E1103" i="1"/>
  <c r="G1103" i="1" s="1"/>
  <c r="E1104" i="1"/>
  <c r="G1104" i="1" s="1"/>
  <c r="E1105" i="1"/>
  <c r="G1105" i="1" s="1"/>
  <c r="E1106" i="1"/>
  <c r="G1106" i="1" s="1"/>
  <c r="E1107" i="1"/>
  <c r="G1107" i="1" s="1"/>
  <c r="E1108" i="1"/>
  <c r="G1108" i="1" s="1"/>
  <c r="E1109" i="1"/>
  <c r="G1109" i="1" s="1"/>
  <c r="E1110" i="1"/>
  <c r="G1110" i="1" s="1"/>
  <c r="E1111" i="1"/>
  <c r="G1111" i="1" s="1"/>
  <c r="E1112" i="1"/>
  <c r="G1112" i="1" s="1"/>
  <c r="E1113" i="1"/>
  <c r="G1113" i="1" s="1"/>
  <c r="E1114" i="1"/>
  <c r="G1114" i="1" s="1"/>
  <c r="E1115" i="1"/>
  <c r="G1115" i="1" s="1"/>
  <c r="E1116" i="1"/>
  <c r="G1116" i="1" s="1"/>
  <c r="E1117" i="1"/>
  <c r="G1117" i="1" s="1"/>
  <c r="E1118" i="1"/>
  <c r="G1118" i="1" s="1"/>
  <c r="E1119" i="1"/>
  <c r="G1119" i="1" s="1"/>
  <c r="E2" i="1"/>
  <c r="E59" i="4"/>
  <c r="G29" i="4"/>
  <c r="E39" i="4"/>
  <c r="G38" i="4"/>
  <c r="E35" i="4"/>
  <c r="G30" i="4"/>
  <c r="E15" i="4"/>
  <c r="F53" i="4"/>
  <c r="E40" i="4"/>
  <c r="F43" i="4"/>
  <c r="E20" i="4"/>
  <c r="F2" i="4"/>
  <c r="E16" i="4"/>
  <c r="E57" i="4"/>
  <c r="D59" i="4"/>
  <c r="E17" i="4"/>
  <c r="D23" i="4"/>
  <c r="E6" i="4"/>
  <c r="D3" i="4"/>
  <c r="D29" i="4"/>
  <c r="D60" i="4"/>
  <c r="D21" i="4"/>
  <c r="D40" i="4"/>
  <c r="D45" i="4"/>
  <c r="D4" i="4"/>
  <c r="G63" i="4"/>
  <c r="G57" i="4"/>
  <c r="G59" i="4"/>
  <c r="G53" i="4"/>
  <c r="G39" i="4"/>
  <c r="G33" i="4"/>
  <c r="F60" i="4"/>
  <c r="E2" i="4"/>
  <c r="F40" i="4"/>
  <c r="D25" i="4"/>
  <c r="F36" i="4"/>
  <c r="D17" i="4"/>
  <c r="F16" i="4"/>
  <c r="D38" i="4"/>
  <c r="E42" i="4"/>
  <c r="G46" i="4"/>
  <c r="E23" i="4"/>
  <c r="G6" i="4"/>
  <c r="E19" i="4"/>
  <c r="F61" i="4"/>
  <c r="E60" i="4"/>
  <c r="F21" i="4"/>
  <c r="E24" i="4"/>
  <c r="F10" i="4"/>
  <c r="E4" i="4"/>
  <c r="E33" i="4"/>
  <c r="D63" i="4"/>
  <c r="E25" i="4"/>
  <c r="D42" i="4"/>
  <c r="E46" i="4"/>
  <c r="D7" i="4"/>
  <c r="D37" i="4"/>
  <c r="D48" i="4"/>
  <c r="D58" i="4"/>
  <c r="D44" i="4"/>
  <c r="D50" i="4"/>
  <c r="D24" i="4"/>
  <c r="F17" i="4"/>
  <c r="D55" i="4"/>
  <c r="E9" i="4"/>
  <c r="D35" i="4"/>
  <c r="E30" i="4"/>
  <c r="D31" i="4"/>
  <c r="E22" i="4"/>
  <c r="D11" i="4"/>
  <c r="D43" i="4"/>
  <c r="D36" i="4"/>
  <c r="D34" i="4"/>
  <c r="D16" i="4"/>
  <c r="E14" i="4"/>
  <c r="D12" i="4"/>
  <c r="D26" i="4"/>
  <c r="G17" i="4"/>
  <c r="G35" i="4"/>
  <c r="G13" i="4"/>
  <c r="G15" i="4"/>
  <c r="G34" i="4"/>
  <c r="G11" i="4"/>
  <c r="G26" i="4"/>
  <c r="G52" i="4"/>
  <c r="F49" i="4"/>
  <c r="G16" i="4"/>
  <c r="F38" i="4"/>
  <c r="F59" i="4"/>
  <c r="E61" i="4"/>
  <c r="F55" i="4"/>
  <c r="E53" i="4"/>
  <c r="F35" i="4"/>
  <c r="E13" i="4"/>
  <c r="E56" i="4"/>
  <c r="F13" i="4"/>
  <c r="E36" i="4"/>
  <c r="F34" i="4"/>
  <c r="E32" i="4"/>
  <c r="F26" i="4"/>
  <c r="E12" i="4"/>
  <c r="E49" i="4"/>
  <c r="D39" i="4"/>
  <c r="E38" i="4"/>
  <c r="D19" i="4"/>
  <c r="D61" i="4"/>
  <c r="D15" i="4"/>
  <c r="D53" i="4"/>
  <c r="D56" i="4"/>
  <c r="G22" i="4"/>
  <c r="D20" i="4"/>
  <c r="D2" i="4"/>
  <c r="G25" i="4"/>
  <c r="D13" i="4"/>
  <c r="G21" i="4"/>
  <c r="G55" i="4"/>
  <c r="G49" i="4"/>
  <c r="G19" i="4"/>
  <c r="G43" i="4"/>
  <c r="G60" i="4"/>
  <c r="G2" i="4"/>
  <c r="G56" i="4"/>
  <c r="F57" i="4"/>
  <c r="G36" i="4"/>
  <c r="G61" i="4"/>
  <c r="G47" i="4"/>
  <c r="G41" i="4"/>
  <c r="G37" i="4"/>
  <c r="G50" i="4"/>
  <c r="F41" i="4"/>
  <c r="F62" i="4"/>
  <c r="F54" i="4"/>
  <c r="F14" i="4"/>
  <c r="E5" i="4"/>
  <c r="E26" i="4"/>
  <c r="E18" i="4"/>
  <c r="D41" i="4"/>
  <c r="D30" i="4"/>
  <c r="G9" i="4"/>
  <c r="G62" i="4"/>
  <c r="F18" i="4"/>
  <c r="D5" i="4"/>
  <c r="D10" i="4"/>
  <c r="D18" i="4"/>
  <c r="G51" i="4"/>
  <c r="G31" i="4"/>
  <c r="G27" i="4"/>
  <c r="G7" i="4"/>
  <c r="G32" i="4"/>
  <c r="G12" i="4"/>
  <c r="G8" i="4"/>
  <c r="F51" i="4"/>
  <c r="F15" i="4"/>
  <c r="F56" i="4"/>
  <c r="F52" i="4"/>
  <c r="F32" i="4"/>
  <c r="F63" i="4"/>
  <c r="F42" i="4"/>
  <c r="F39" i="4"/>
  <c r="F19" i="4"/>
  <c r="F44" i="4"/>
  <c r="F24" i="4"/>
  <c r="F20" i="4"/>
  <c r="E63" i="4"/>
  <c r="E27" i="4"/>
  <c r="E7" i="4"/>
  <c r="E3" i="4"/>
  <c r="E44" i="4"/>
  <c r="E8" i="4"/>
  <c r="D51" i="4"/>
  <c r="D47" i="4"/>
  <c r="D27" i="4"/>
  <c r="G10" i="4"/>
  <c r="F33" i="4"/>
  <c r="F25" i="4"/>
  <c r="F46" i="4"/>
  <c r="E37" i="4"/>
  <c r="E58" i="4"/>
  <c r="E50" i="4"/>
  <c r="E10" i="4"/>
  <c r="D22" i="4"/>
  <c r="G54" i="4"/>
  <c r="F5" i="4"/>
  <c r="G42" i="4"/>
  <c r="G23" i="4"/>
  <c r="G48" i="4"/>
  <c r="G28" i="4"/>
  <c r="G24" i="4"/>
  <c r="G4" i="4"/>
  <c r="F31" i="4"/>
  <c r="F11" i="4"/>
  <c r="F7" i="4"/>
  <c r="F48" i="4"/>
  <c r="F12" i="4"/>
  <c r="E55" i="4"/>
  <c r="E51" i="4"/>
  <c r="E31" i="4"/>
  <c r="D52" i="4"/>
  <c r="D32" i="4"/>
  <c r="D28" i="4"/>
  <c r="D8" i="4"/>
  <c r="G45" i="4"/>
  <c r="G5" i="4"/>
  <c r="G58" i="4"/>
  <c r="G18" i="4"/>
  <c r="F9" i="4"/>
  <c r="F30" i="4"/>
  <c r="F22" i="4"/>
  <c r="E45" i="4"/>
  <c r="E34" i="4"/>
  <c r="D57" i="4"/>
  <c r="D49" i="4"/>
  <c r="D9" i="4"/>
  <c r="F6" i="4"/>
  <c r="E29" i="4"/>
  <c r="E21" i="4"/>
  <c r="E43" i="4"/>
  <c r="D33" i="4"/>
  <c r="D54" i="4"/>
  <c r="D46" i="4"/>
  <c r="D6" i="4"/>
  <c r="G14" i="4"/>
  <c r="F37" i="4"/>
  <c r="F29" i="4"/>
  <c r="F50" i="4"/>
  <c r="E41" i="4"/>
  <c r="E62" i="4"/>
  <c r="E54" i="4"/>
  <c r="G3" i="4"/>
  <c r="G44" i="4"/>
  <c r="G40" i="4"/>
  <c r="G20" i="4"/>
  <c r="F47" i="4"/>
  <c r="F27" i="4"/>
  <c r="F23" i="4"/>
  <c r="F3" i="4"/>
  <c r="F28" i="4"/>
  <c r="F8" i="4"/>
  <c r="F4" i="4"/>
  <c r="E47" i="4"/>
  <c r="E11" i="4"/>
  <c r="E52" i="4"/>
  <c r="E48" i="4"/>
  <c r="E28" i="4"/>
  <c r="D62" i="4"/>
  <c r="D14" i="4"/>
  <c r="F45" i="4"/>
  <c r="F58" i="4"/>
  <c r="A72" i="4" l="1"/>
  <c r="A73" i="4"/>
  <c r="T4" i="1"/>
  <c r="T6" i="1"/>
  <c r="T8" i="1"/>
  <c r="T10" i="1"/>
  <c r="T12" i="1"/>
  <c r="T2" i="1"/>
  <c r="T3" i="1"/>
  <c r="T5" i="1"/>
  <c r="T7" i="1"/>
  <c r="T9" i="1"/>
  <c r="T11" i="1"/>
  <c r="T13" i="1"/>
  <c r="G406" i="1"/>
  <c r="G264" i="1"/>
  <c r="G200" i="1"/>
  <c r="G188" i="1"/>
  <c r="G152" i="1"/>
  <c r="G124" i="1"/>
  <c r="G116" i="1"/>
  <c r="G90" i="1"/>
  <c r="G76" i="1"/>
  <c r="G74" i="1"/>
  <c r="G66" i="1"/>
  <c r="G58" i="1"/>
  <c r="G56" i="1"/>
  <c r="G50" i="1"/>
  <c r="G48" i="1"/>
  <c r="G44" i="1"/>
  <c r="G42" i="1"/>
  <c r="G38" i="1"/>
  <c r="G34" i="1"/>
  <c r="G26" i="1"/>
  <c r="G24" i="1"/>
  <c r="G22" i="1"/>
  <c r="G18" i="1"/>
  <c r="G16" i="1"/>
  <c r="G14" i="1"/>
  <c r="G12" i="1"/>
  <c r="G10" i="1"/>
  <c r="G8" i="1"/>
  <c r="G6" i="1"/>
  <c r="G4" i="1"/>
  <c r="G269" i="1"/>
  <c r="G191" i="1"/>
  <c r="G165" i="1"/>
  <c r="G153" i="1"/>
  <c r="G133" i="1"/>
  <c r="G129" i="1"/>
  <c r="G117" i="1"/>
  <c r="G89" i="1"/>
  <c r="G85" i="1"/>
  <c r="G75" i="1"/>
  <c r="G73" i="1"/>
  <c r="G69" i="1"/>
  <c r="G65" i="1"/>
  <c r="G55" i="1"/>
  <c r="G41" i="1"/>
  <c r="G37" i="1"/>
  <c r="G35" i="1"/>
  <c r="G29" i="1"/>
  <c r="G27" i="1"/>
  <c r="G23" i="1"/>
  <c r="G19" i="1"/>
  <c r="G17" i="1"/>
  <c r="G15" i="1"/>
  <c r="G13" i="1"/>
  <c r="G9" i="1"/>
  <c r="G7" i="1"/>
  <c r="G5" i="1"/>
  <c r="G3" i="1"/>
  <c r="G730" i="1"/>
  <c r="G78" i="1"/>
  <c r="G2" i="1"/>
  <c r="G67" i="1"/>
  <c r="A74" i="4" l="1"/>
  <c r="A78" i="4" s="1"/>
  <c r="A74" i="2" l="1"/>
  <c r="A78" i="2" s="1"/>
</calcChain>
</file>

<file path=xl/connections.xml><?xml version="1.0" encoding="utf-8"?>
<connections xmlns="http://schemas.openxmlformats.org/spreadsheetml/2006/main">
  <connection id="1" name="adatok" type="6" refreshedVersion="4" background="1" saveData="1">
    <textPr codePage="1250" firstRow="114" sourceFile="G:\T a n t á r g y a k\MA 3\Elemi infó\Be 2\Nemes Tihamér OKATV 20092010\2\nyers_minta\adatok.txt" decimal="," thousands=" ">
      <textFields count="4">
        <textField/>
        <textField/>
        <textField/>
        <textField/>
      </textFields>
    </textPr>
  </connection>
  <connection id="2" name="adatok1" type="6" refreshedVersion="4" background="1" saveData="1">
    <textPr codePage="1250" firstRow="3" sourceFile="G:\T a n t á r g y a k\MA 3\Elemi infó\Be 2\Nemes Tihamér OKATV 20092010\2\nyers_minta\adatok.txt" decimal=",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adatok11" type="6" refreshedVersion="4" background="1" saveData="1">
    <textPr codePage="1250" firstRow="3" sourceFile="G:\T a n t á r g y a k\MA 3\Elemi infó\Be 2\Nemes Tihamér OKATV 20092010\2\nyers_minta\adatok.txt" decimal=",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4" name="adatok111" type="6" refreshedVersion="4" background="1" saveData="1">
    <textPr codePage="1250" firstRow="3" sourceFile="G:\T a n t á r g y a k\MA 3\Elemi infó\Be 2\Nemes Tihamér OKATV 20092010\2\nyers_minta\adatok.txt" decimal=",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5" name="adatok2" type="6" refreshedVersion="4" background="1" saveData="1">
    <textPr codePage="1250" firstRow="23" sourceFile="G:\T a n t á r g y a k\MA 3\Elemi infó\Be 2\Nemes Tihamér OKATV 20092010\2\nyers_minta\adatok.txt" decimal="," thousands=" " tab="0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6" name="adatok21" type="6" refreshedVersion="4" background="1" saveData="1">
    <textPr codePage="1250" firstRow="23" sourceFile="G:\T a n t á r g y a k\MA 3\Elemi infó\Be 2\Nemes Tihamér OKATV 20092010\2\nyers_minta\adatok.txt" decimal="," thousands=" " tab="0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7" name="adatok211" type="6" refreshedVersion="4" background="1" saveData="1">
    <textPr codePage="1250" firstRow="23" sourceFile="G:\T a n t á r g y a k\MA 3\Elemi infó\Be 2\Nemes Tihamér OKATV 20092010\2\nyers_minta\adatok.txt" decimal="," thousands=" " tab="0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8" name="adatok3" type="6" refreshedVersion="4" background="1" saveData="1">
    <textPr codePage="1250" firstRow="42" sourceFile="G:\T a n t á r g y a k\MA 3\Elemi infó\Be 2\Nemes Tihamér OKATV 20092010\2\nyers_minta\adatok.txt" decimal="," thousands=" " tab="0" space="1" consecutive="1">
      <textFields count="3">
        <textField/>
        <textField/>
        <textField/>
      </textFields>
    </textPr>
  </connection>
  <connection id="9" name="adatok31" type="6" refreshedVersion="4" background="1" saveData="1">
    <textPr codePage="1250" firstRow="42" sourceFile="G:\T a n t á r g y a k\MA 3\Elemi infó\Be 2\Nemes Tihamér OKATV 20092010\2\nyers_minta\adatok.txt" decimal="," thousands=" " tab="0" space="1" consecutive="1">
      <textFields count="3">
        <textField/>
        <textField/>
        <textField/>
      </textFields>
    </textPr>
  </connection>
  <connection id="10" name="adatok32" type="6" refreshedVersion="4" background="1" saveData="1">
    <textPr codePage="1250" firstRow="42" sourceFile="G:\T a n t á r g y a k\MA 3\Elemi infó\Be 2\Nemes Tihamér OKATV 20092010\2\nyers_minta\adatok.txt" decimal="," thousands=" " tab="0" space="1" consecutive="1">
      <textFields count="3">
        <textField/>
        <textField/>
        <textField/>
      </textFields>
    </textPr>
  </connection>
  <connection id="11" name="adatok33" type="6" refreshedVersion="4" background="1" saveData="1">
    <textPr codePage="1250" firstRow="42" sourceFile="G:\T a n t á r g y a k\MA 3\Elemi infó\Be 2\Nemes Tihamér OKATV 20092010\2\nyers_minta\adatok.txt" decimal="," thousands=" " tab="0" space="1" consecutive="1">
      <textFields count="3">
        <textField/>
        <textField/>
        <textField/>
      </textFields>
    </textPr>
  </connection>
  <connection id="12" name="adatok4" type="6" refreshedVersion="4" background="1" saveData="1">
    <textPr codePage="1250" firstRow="114" sourceFile="G:\T a n t á r g y a k\MA 3\Elemi infó\Be 2\Nemes Tihamér OKATV 20092010\2\nyers_minta\adatok.txt" decimal="," thousands=" ">
      <textFields count="4">
        <textField/>
        <textField/>
        <textField/>
        <textField/>
      </textFields>
    </textPr>
  </connection>
  <connection id="13" name="adatok41" type="6" refreshedVersion="4" background="1" saveData="1">
    <textPr codePage="1250" firstRow="114" sourceFile="G:\T a n t á r g y a k\MA 3\Elemi infó\Be 2\Nemes Tihamér OKATV 20092010\2\nyers_minta\adatok.txt" decimal="," thousands=" 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<sst xmlns="http://schemas.openxmlformats.org/spreadsheetml/2006/main" count="3977" uniqueCount="102">
  <si>
    <t>Mellék</t>
  </si>
  <si>
    <t>Ország</t>
  </si>
  <si>
    <t>A hívás kezdete magyar idő szerint</t>
  </si>
  <si>
    <t>A hívás vége magyar idő szerint</t>
  </si>
  <si>
    <t>Peru</t>
  </si>
  <si>
    <t>Brazília</t>
  </si>
  <si>
    <t>Guyana</t>
  </si>
  <si>
    <t>Venezuela</t>
  </si>
  <si>
    <t>Argentína</t>
  </si>
  <si>
    <t>Kolumbia</t>
  </si>
  <si>
    <t>Bolívia</t>
  </si>
  <si>
    <t>Paraguay</t>
  </si>
  <si>
    <t>Suriname</t>
  </si>
  <si>
    <t>Ecuador</t>
  </si>
  <si>
    <t>Uruguay</t>
  </si>
  <si>
    <t>Chile</t>
  </si>
  <si>
    <t>A hívott ország</t>
  </si>
  <si>
    <t>Időeltolódás
(óra)</t>
  </si>
  <si>
    <t>Percdíj</t>
  </si>
  <si>
    <t>Kapcsolási
díj</t>
  </si>
  <si>
    <t>Név</t>
  </si>
  <si>
    <t>Bartus Sándor</t>
  </si>
  <si>
    <t>Holman Edit</t>
  </si>
  <si>
    <t>Huszár Ildikó</t>
  </si>
  <si>
    <t>Kerekes Zoltán</t>
  </si>
  <si>
    <t>Mester Zsuzsa</t>
  </si>
  <si>
    <t>Sánta Tibor</t>
  </si>
  <si>
    <t>Tóth Tímea</t>
  </si>
  <si>
    <t>Vadász Iván</t>
  </si>
  <si>
    <t>Arany Attila</t>
  </si>
  <si>
    <t>Badacsonyi Krisztián</t>
  </si>
  <si>
    <t>Bakonyi Mátyás</t>
  </si>
  <si>
    <t>Bednai Linda</t>
  </si>
  <si>
    <t>Bertalan József</t>
  </si>
  <si>
    <t>Bózsing Gergely</t>
  </si>
  <si>
    <t>Bozsó Bálint</t>
  </si>
  <si>
    <t>Bozsó Zsolt</t>
  </si>
  <si>
    <t>Bölöni Antal</t>
  </si>
  <si>
    <t>Cserta Péter</t>
  </si>
  <si>
    <t>Csurai Fruzsina</t>
  </si>
  <si>
    <t>Csurgó Tivadar</t>
  </si>
  <si>
    <t>Éhes Piroska</t>
  </si>
  <si>
    <t>Faluhelyi Csaba</t>
  </si>
  <si>
    <t>Felner Ferenc</t>
  </si>
  <si>
    <t>Fogarasi Éva</t>
  </si>
  <si>
    <t>Fosztó Gábor</t>
  </si>
  <si>
    <t>Gál Fruzsina</t>
  </si>
  <si>
    <t>Gál Pál</t>
  </si>
  <si>
    <t>Gál Zsuzsa</t>
  </si>
  <si>
    <t>Gelencsér László</t>
  </si>
  <si>
    <t>Hadviga Márton</t>
  </si>
  <si>
    <t>Harmath Szabolcs</t>
  </si>
  <si>
    <t>Juhász Andrea</t>
  </si>
  <si>
    <t>Kalincsák Hanga</t>
  </si>
  <si>
    <t>Kálóczi Berta</t>
  </si>
  <si>
    <t>Kégli Máté</t>
  </si>
  <si>
    <t>Kövér Krisztina</t>
  </si>
  <si>
    <t>Kurinyec Kinga</t>
  </si>
  <si>
    <t>Laki Karola</t>
  </si>
  <si>
    <t>Laki Tamara</t>
  </si>
  <si>
    <t>Láng Botond</t>
  </si>
  <si>
    <t>Lovas Imre</t>
  </si>
  <si>
    <t>Lovas Helga</t>
  </si>
  <si>
    <t>Mák Anna</t>
  </si>
  <si>
    <t>Marosi István</t>
  </si>
  <si>
    <t>Mészöly Endre</t>
  </si>
  <si>
    <t>Ondrejó Anna</t>
  </si>
  <si>
    <t>Ordasi Judit</t>
  </si>
  <si>
    <t>Ormai Nikolett</t>
  </si>
  <si>
    <t>Palles Katalin</t>
  </si>
  <si>
    <t>Pap Nikolett</t>
  </si>
  <si>
    <t>Pap Zsófia</t>
  </si>
  <si>
    <t>Polgár Zsuzsa</t>
  </si>
  <si>
    <t>Szalay Ákos</t>
  </si>
  <si>
    <t>Szatmári Miklós</t>
  </si>
  <si>
    <t>Szunomár Flóra</t>
  </si>
  <si>
    <t>Tardos György</t>
  </si>
  <si>
    <t>Toldi Tamás</t>
  </si>
  <si>
    <t>Tóth Vanda</t>
  </si>
  <si>
    <t>Tringel Franciska</t>
  </si>
  <si>
    <t>Varkoly Lili</t>
  </si>
  <si>
    <t>Viola Klára</t>
  </si>
  <si>
    <t>Virt Kornél</t>
  </si>
  <si>
    <t>Beosztás</t>
  </si>
  <si>
    <t>felsővezető</t>
  </si>
  <si>
    <t>középvezető</t>
  </si>
  <si>
    <t>ügyintéző</t>
  </si>
  <si>
    <t>Ügyintézőknél ország</t>
  </si>
  <si>
    <t>A hívás tartama</t>
  </si>
  <si>
    <t>A munkatárs neve és  beosztása</t>
  </si>
  <si>
    <t>A hívás költsége</t>
  </si>
  <si>
    <t>Összes hívás száma</t>
  </si>
  <si>
    <t>Összes hívás időtartama</t>
  </si>
  <si>
    <t>Összes hívás költsége</t>
  </si>
  <si>
    <t>Mellék?</t>
  </si>
  <si>
    <t>Ügyintézők száma</t>
  </si>
  <si>
    <t>Ezeket a képleteket persze be lehet másolni a 78. sor képletébe is.</t>
  </si>
  <si>
    <t>Ügyeljünk a forrásban található megjegyzésre:</t>
  </si>
  <si>
    <t>"a brazil üzletfelek kivétel nélkül a keleti országrészben vannak."</t>
  </si>
  <si>
    <t>a)</t>
  </si>
  <si>
    <t>b)</t>
  </si>
  <si>
    <t>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</si>
</sst>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400]h:mm:ss\ AM/PM"/>
    <numFmt numFmtId="165" formatCode="yyyy/mm/dd\ hh:mm:ss"/>
    <numFmt numFmtId="166" formatCode="General\ &quot;h&quot;"/>
    <numFmt numFmtId="167" formatCode="#,##0\ &quot;Ft&quot;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4"/>
      <color rgb="FF00B050"/>
      <name val="Calibri"/>
      <family val="2"/>
      <charset val="238"/>
      <scheme val="minor"/>
    </font>
    <font>
      <i/>
      <sz val="14"/>
      <color rgb="FF0070C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2" borderId="0" xfId="0" applyFill="1"/>
    <xf numFmtId="166" fontId="0" fillId="2" borderId="0" xfId="0" applyNumberFormat="1" applyFill="1"/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7" fontId="0" fillId="2" borderId="0" xfId="0" applyNumberFormat="1" applyFill="1"/>
    <xf numFmtId="0" fontId="0" fillId="2" borderId="0" xfId="0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</cellXfs>
  <cellStyles count="1">
    <cellStyle name="Normál" xfId="0" builtinId="0"/>
  </cellStyles>
  <dxfs count="9">
    <dxf>
      <font>
        <b val="0"/>
        <i/>
        <color rgb="FF00B050"/>
      </font>
    </dxf>
    <dxf>
      <font>
        <b val="0"/>
        <i/>
        <color rgb="FF0070C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rgb="FF00B050"/>
      </font>
    </dxf>
    <dxf>
      <font>
        <b val="0"/>
        <i/>
        <color rgb="FF0070C0"/>
      </font>
    </dxf>
    <dxf>
      <font>
        <b val="0"/>
        <i/>
        <color theme="6"/>
      </font>
    </dxf>
    <dxf>
      <font>
        <b/>
        <i val="0"/>
        <color rgb="FFFF0000"/>
      </font>
    </dxf>
    <dxf>
      <font>
        <b val="0"/>
        <i/>
        <color theme="4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Ügyintézők</a:t>
            </a:r>
            <a:r>
              <a:rPr lang="hu-HU" baseline="0"/>
              <a:t> száma országonként</a:t>
            </a:r>
            <a:endParaRPr lang="hu-HU"/>
          </a:p>
        </c:rich>
      </c:tx>
      <c:layout/>
      <c:overlay val="0"/>
    </c:title>
    <c:autoTitleDeleted val="0"/>
    <c:view3D>
      <c:rotX val="30"/>
      <c:rotY val="1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Hívások!$T$2:$T$13</c:f>
              <c:strCache>
                <c:ptCount val="1"/>
                <c:pt idx="0">
                  <c:v>3 4 9 4 4 2 6 4 6 2 4 6</c:v>
                </c:pt>
              </c:strCache>
            </c:strRef>
          </c:tx>
          <c:dLbls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Hívások!$P$2:$P$13</c:f>
              <c:strCache>
                <c:ptCount val="12"/>
                <c:pt idx="0">
                  <c:v>Argentína</c:v>
                </c:pt>
                <c:pt idx="1">
                  <c:v>Bolívia</c:v>
                </c:pt>
                <c:pt idx="2">
                  <c:v>Brazília</c:v>
                </c:pt>
                <c:pt idx="3">
                  <c:v>Chile</c:v>
                </c:pt>
                <c:pt idx="4">
                  <c:v>Ecuador</c:v>
                </c:pt>
                <c:pt idx="5">
                  <c:v>Guyana</c:v>
                </c:pt>
                <c:pt idx="6">
                  <c:v>Kolumbia</c:v>
                </c:pt>
                <c:pt idx="7">
                  <c:v>Paraguay</c:v>
                </c:pt>
                <c:pt idx="8">
                  <c:v>Peru</c:v>
                </c:pt>
                <c:pt idx="9">
                  <c:v>Suriname</c:v>
                </c:pt>
                <c:pt idx="10">
                  <c:v>Uruguay</c:v>
                </c:pt>
                <c:pt idx="11">
                  <c:v>Venezuela</c:v>
                </c:pt>
              </c:strCache>
            </c:strRef>
          </c:cat>
          <c:val>
            <c:numRef>
              <c:f>Hívások!$T$2:$T$13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9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Ügyintézők</a:t>
            </a:r>
            <a:r>
              <a:rPr lang="hu-HU" baseline="0"/>
              <a:t> száma országonként</a:t>
            </a:r>
            <a:endParaRPr lang="hu-HU"/>
          </a:p>
        </c:rich>
      </c:tx>
      <c:layout/>
      <c:overlay val="0"/>
    </c:title>
    <c:autoTitleDeleted val="0"/>
    <c:view3D>
      <c:rotX val="30"/>
      <c:rotY val="1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'Hívások (2)'!$W$2:$W$13</c:f>
              <c:strCache>
                <c:ptCount val="1"/>
                <c:pt idx="0">
                  <c:v>3 4 9 4 4 2 6 4 6 2 4 6</c:v>
                </c:pt>
              </c:strCache>
            </c:strRef>
          </c:tx>
          <c:dLbls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'Hívások (2)'!$S$2:$S$13</c:f>
              <c:strCache>
                <c:ptCount val="12"/>
                <c:pt idx="0">
                  <c:v>Argentína</c:v>
                </c:pt>
                <c:pt idx="1">
                  <c:v>Bolívia</c:v>
                </c:pt>
                <c:pt idx="2">
                  <c:v>Brazília</c:v>
                </c:pt>
                <c:pt idx="3">
                  <c:v>Chile</c:v>
                </c:pt>
                <c:pt idx="4">
                  <c:v>Ecuador</c:v>
                </c:pt>
                <c:pt idx="5">
                  <c:v>Guyana</c:v>
                </c:pt>
                <c:pt idx="6">
                  <c:v>Kolumbia</c:v>
                </c:pt>
                <c:pt idx="7">
                  <c:v>Paraguay</c:v>
                </c:pt>
                <c:pt idx="8">
                  <c:v>Peru</c:v>
                </c:pt>
                <c:pt idx="9">
                  <c:v>Suriname</c:v>
                </c:pt>
                <c:pt idx="10">
                  <c:v>Uruguay</c:v>
                </c:pt>
                <c:pt idx="11">
                  <c:v>Venezuela</c:v>
                </c:pt>
              </c:strCache>
            </c:strRef>
          </c:cat>
          <c:val>
            <c:numRef>
              <c:f>'Hívások (2)'!$W$2:$W$13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9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Ügyintézők</a:t>
            </a:r>
            <a:r>
              <a:rPr lang="hu-HU" baseline="0"/>
              <a:t> száma országonként</a:t>
            </a:r>
            <a:endParaRPr lang="hu-HU"/>
          </a:p>
        </c:rich>
      </c:tx>
      <c:layout/>
      <c:overlay val="0"/>
    </c:title>
    <c:autoTitleDeleted val="0"/>
    <c:view3D>
      <c:rotX val="30"/>
      <c:rotY val="1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'Hívások (3)'!$W$2:$W$13</c:f>
              <c:strCache>
                <c:ptCount val="1"/>
                <c:pt idx="0">
                  <c:v>3 4 9 4 4 2 6 4 6 2 4 6</c:v>
                </c:pt>
              </c:strCache>
            </c:strRef>
          </c:tx>
          <c:dLbls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'Hívások (3)'!$S$2:$S$13</c:f>
              <c:strCache>
                <c:ptCount val="12"/>
                <c:pt idx="0">
                  <c:v>Argentína</c:v>
                </c:pt>
                <c:pt idx="1">
                  <c:v>Bolívia</c:v>
                </c:pt>
                <c:pt idx="2">
                  <c:v>Brazília</c:v>
                </c:pt>
                <c:pt idx="3">
                  <c:v>Chile</c:v>
                </c:pt>
                <c:pt idx="4">
                  <c:v>Ecuador</c:v>
                </c:pt>
                <c:pt idx="5">
                  <c:v>Guyana</c:v>
                </c:pt>
                <c:pt idx="6">
                  <c:v>Kolumbia</c:v>
                </c:pt>
                <c:pt idx="7">
                  <c:v>Paraguay</c:v>
                </c:pt>
                <c:pt idx="8">
                  <c:v>Peru</c:v>
                </c:pt>
                <c:pt idx="9">
                  <c:v>Suriname</c:v>
                </c:pt>
                <c:pt idx="10">
                  <c:v>Uruguay</c:v>
                </c:pt>
                <c:pt idx="11">
                  <c:v>Venezuela</c:v>
                </c:pt>
              </c:strCache>
            </c:strRef>
          </c:cat>
          <c:val>
            <c:numRef>
              <c:f>'Hívások (3)'!$W$2:$W$13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9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1</xdr:row>
      <xdr:rowOff>52387</xdr:rowOff>
    </xdr:from>
    <xdr:to>
      <xdr:col>14</xdr:col>
      <xdr:colOff>495300</xdr:colOff>
      <xdr:row>15</xdr:row>
      <xdr:rowOff>128587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1</xdr:row>
      <xdr:rowOff>52387</xdr:rowOff>
    </xdr:from>
    <xdr:to>
      <xdr:col>17</xdr:col>
      <xdr:colOff>495300</xdr:colOff>
      <xdr:row>15</xdr:row>
      <xdr:rowOff>128587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1</xdr:row>
      <xdr:rowOff>52387</xdr:rowOff>
    </xdr:from>
    <xdr:to>
      <xdr:col>17</xdr:col>
      <xdr:colOff>495300</xdr:colOff>
      <xdr:row>15</xdr:row>
      <xdr:rowOff>128587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datok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adatok" connectionId="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adatok" connectionId="1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adatok" connectionId="9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adatok" connectionId="1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datok_2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datok_1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adatok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adatok_2" connectionId="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adatok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adatok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adatok_2" connectionId="7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adatok_1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queryTable" Target="../queryTables/queryTable6.xml"/><Relationship Id="rId4" Type="http://schemas.openxmlformats.org/officeDocument/2006/relationships/queryTable" Target="../queryTables/queryTable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queryTable" Target="../queryTables/queryTable9.xml"/><Relationship Id="rId4" Type="http://schemas.openxmlformats.org/officeDocument/2006/relationships/queryTable" Target="../queryTables/queryTable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19"/>
  <sheetViews>
    <sheetView tabSelected="1" workbookViewId="0">
      <pane ySplit="1" topLeftCell="A2" activePane="bottomLeft" state="frozen"/>
      <selection pane="bottomLeft" activeCell="G2" sqref="G2"/>
    </sheetView>
  </sheetViews>
  <sheetFormatPr defaultRowHeight="15" x14ac:dyDescent="0.25"/>
  <cols>
    <col min="1" max="1" width="10.5703125" customWidth="1"/>
    <col min="2" max="2" width="14" bestFit="1" customWidth="1"/>
    <col min="3" max="4" width="22.7109375" customWidth="1"/>
    <col min="5" max="5" width="11.42578125" customWidth="1"/>
    <col min="6" max="6" width="28.5703125" bestFit="1" customWidth="1"/>
    <col min="7" max="7" width="15.28515625" bestFit="1" customWidth="1"/>
    <col min="8" max="15" width="10.7109375" customWidth="1"/>
    <col min="16" max="16" width="19.7109375" bestFit="1" customWidth="1"/>
    <col min="17" max="17" width="15.5703125" customWidth="1"/>
    <col min="18" max="18" width="13" bestFit="1" customWidth="1"/>
    <col min="19" max="19" width="9.140625" bestFit="1" customWidth="1"/>
    <col min="20" max="20" width="18.28515625" customWidth="1"/>
    <col min="21" max="21" width="7" customWidth="1"/>
  </cols>
  <sheetData>
    <row r="1" spans="1:20" s="1" customFormat="1" ht="37.5" x14ac:dyDescent="0.25">
      <c r="A1" s="1" t="s">
        <v>0</v>
      </c>
      <c r="B1" s="1" t="s">
        <v>16</v>
      </c>
      <c r="C1" s="1" t="s">
        <v>2</v>
      </c>
      <c r="D1" s="1" t="s">
        <v>3</v>
      </c>
      <c r="E1" s="1" t="s">
        <v>88</v>
      </c>
      <c r="F1" s="1" t="s">
        <v>89</v>
      </c>
      <c r="G1" s="1" t="s">
        <v>90</v>
      </c>
      <c r="P1" s="1" t="s">
        <v>1</v>
      </c>
      <c r="Q1" s="1" t="s">
        <v>17</v>
      </c>
      <c r="R1" s="1" t="s">
        <v>19</v>
      </c>
      <c r="S1" s="1" t="s">
        <v>18</v>
      </c>
      <c r="T1" s="1" t="s">
        <v>95</v>
      </c>
    </row>
    <row r="2" spans="1:20" x14ac:dyDescent="0.25">
      <c r="A2">
        <v>126</v>
      </c>
      <c r="B2" t="s">
        <v>4</v>
      </c>
      <c r="C2" s="3">
        <v>39972.357118055559</v>
      </c>
      <c r="D2" s="3">
        <v>39972.360995370371</v>
      </c>
      <c r="E2" s="2">
        <f>D2-C2</f>
        <v>3.8773148116888478E-3</v>
      </c>
      <c r="F2" t="str">
        <f>CONCATENATE(INDEX(Telefonkönyv!$A$2:$A$63,MATCH(Hívások!A2,Telefonkönyv!$C$2:$C$63,0))," ",INDEX(Telefonkönyv!$B$2:$B$63,MATCH(Hívások!A2,Telefonkönyv!$C$2:$C$63,0)))</f>
        <v>Hadviga Márton ügyintéző</v>
      </c>
      <c r="G2" s="5">
        <f>VLOOKUP(B2,$P$2:$S$13,3,FALSE)+IF(SECOND(E2)=0,MINUTE(E2),MINUTE(E2)+1)*VLOOKUP(B2,$P$2:$S$13,4,FALSE)</f>
        <v>480</v>
      </c>
      <c r="P2" t="s">
        <v>8</v>
      </c>
      <c r="Q2" s="4">
        <v>-4</v>
      </c>
      <c r="R2" s="5">
        <v>45</v>
      </c>
      <c r="S2" s="5">
        <v>80</v>
      </c>
      <c r="T2">
        <f>COUNTIF(Telefonkönyv!$D$2:$D$63,Hívások!P2)</f>
        <v>3</v>
      </c>
    </row>
    <row r="3" spans="1:20" x14ac:dyDescent="0.25">
      <c r="A3">
        <v>140</v>
      </c>
      <c r="B3" t="s">
        <v>5</v>
      </c>
      <c r="C3" s="3">
        <v>39972.360451388886</v>
      </c>
      <c r="D3" s="3">
        <v>39972.374618055554</v>
      </c>
      <c r="E3" s="2">
        <f t="shared" ref="E3:E66" si="0">D3-C3</f>
        <v>1.4166666667733807E-2</v>
      </c>
      <c r="F3" t="str">
        <f>CONCATENATE(INDEX(Telefonkönyv!$A$2:$A$63,MATCH(Hívások!A3,Telefonkönyv!$C$2:$C$63,0))," ",INDEX(Telefonkönyv!$B$2:$B$63,MATCH(Hívások!A3,Telefonkönyv!$C$2:$C$63,0)))</f>
        <v>Szunomár Flóra ügyintéző</v>
      </c>
      <c r="G3" s="5">
        <f t="shared" ref="G3:G66" si="1">VLOOKUP(B3,$P$2:$S$13,3,FALSE)+IF(SECOND(E3)=0,MINUTE(E3),MINUTE(E3)+1)*VLOOKUP(B3,$P$2:$S$13,4,FALSE)</f>
        <v>1725</v>
      </c>
      <c r="P3" t="s">
        <v>10</v>
      </c>
      <c r="Q3" s="4">
        <v>-5</v>
      </c>
      <c r="R3" s="5">
        <v>60</v>
      </c>
      <c r="S3" s="5">
        <v>85</v>
      </c>
      <c r="T3">
        <f>COUNTIF(Telefonkönyv!$D$2:$D$63,Hívások!P3)</f>
        <v>4</v>
      </c>
    </row>
    <row r="4" spans="1:20" x14ac:dyDescent="0.25">
      <c r="A4">
        <v>147</v>
      </c>
      <c r="B4" t="s">
        <v>6</v>
      </c>
      <c r="C4" s="3">
        <v>39972.361122685186</v>
      </c>
      <c r="D4" s="3">
        <v>39972.378287037034</v>
      </c>
      <c r="E4" s="2">
        <f t="shared" si="0"/>
        <v>1.7164351847895887E-2</v>
      </c>
      <c r="F4" t="str">
        <f>CONCATENATE(INDEX(Telefonkönyv!$A$2:$A$63,MATCH(Hívások!A4,Telefonkönyv!$C$2:$C$63,0))," ",INDEX(Telefonkönyv!$B$2:$B$63,MATCH(Hívások!A4,Telefonkönyv!$C$2:$C$63,0)))</f>
        <v>Holman Edit felsővezető</v>
      </c>
      <c r="G4" s="5">
        <f t="shared" si="1"/>
        <v>2045</v>
      </c>
      <c r="P4" t="s">
        <v>5</v>
      </c>
      <c r="Q4" s="7">
        <v>-4</v>
      </c>
      <c r="R4" s="5">
        <v>45</v>
      </c>
      <c r="S4" s="5">
        <v>80</v>
      </c>
      <c r="T4">
        <f>COUNTIF(Telefonkönyv!$D$2:$D$63,Hívások!P4)</f>
        <v>9</v>
      </c>
    </row>
    <row r="5" spans="1:20" x14ac:dyDescent="0.25">
      <c r="A5">
        <v>132</v>
      </c>
      <c r="B5" t="s">
        <v>5</v>
      </c>
      <c r="C5" s="3">
        <v>39972.36755787037</v>
      </c>
      <c r="D5" s="3">
        <v>39972.390601851854</v>
      </c>
      <c r="E5" s="2">
        <f t="shared" si="0"/>
        <v>2.3043981484079268E-2</v>
      </c>
      <c r="F5" t="str">
        <f>CONCATENATE(INDEX(Telefonkönyv!$A$2:$A$63,MATCH(Hívások!A5,Telefonkönyv!$C$2:$C$63,0))," ",INDEX(Telefonkönyv!$B$2:$B$63,MATCH(Hívások!A5,Telefonkönyv!$C$2:$C$63,0)))</f>
        <v>Pap Zsófia ügyintéző</v>
      </c>
      <c r="G5" s="5">
        <f t="shared" si="1"/>
        <v>2765</v>
      </c>
      <c r="P5" t="s">
        <v>15</v>
      </c>
      <c r="Q5" s="4">
        <v>-5</v>
      </c>
      <c r="R5" s="5">
        <v>60</v>
      </c>
      <c r="S5" s="5">
        <v>85</v>
      </c>
      <c r="T5">
        <f>COUNTIF(Telefonkönyv!$D$2:$D$63,Hívások!P5)</f>
        <v>4</v>
      </c>
    </row>
    <row r="6" spans="1:20" x14ac:dyDescent="0.25">
      <c r="A6">
        <v>157</v>
      </c>
      <c r="B6" t="s">
        <v>6</v>
      </c>
      <c r="C6" s="3">
        <v>39972.369004629632</v>
      </c>
      <c r="D6" s="3">
        <v>39972.37703703704</v>
      </c>
      <c r="E6" s="2">
        <f t="shared" si="0"/>
        <v>8.0324074078816921E-3</v>
      </c>
      <c r="F6" t="str">
        <f>CONCATENATE(INDEX(Telefonkönyv!$A$2:$A$63,MATCH(Hívások!A6,Telefonkönyv!$C$2:$C$63,0))," ",INDEX(Telefonkönyv!$B$2:$B$63,MATCH(Hívások!A6,Telefonkönyv!$C$2:$C$63,0)))</f>
        <v>Tardos György ügyintéző</v>
      </c>
      <c r="G6" s="5">
        <f t="shared" si="1"/>
        <v>1005</v>
      </c>
      <c r="P6" t="s">
        <v>13</v>
      </c>
      <c r="Q6" s="4">
        <v>-6</v>
      </c>
      <c r="R6" s="5">
        <v>45</v>
      </c>
      <c r="S6" s="5">
        <v>80</v>
      </c>
      <c r="T6">
        <f>COUNTIF(Telefonkönyv!$D$2:$D$63,Hívások!P6)</f>
        <v>4</v>
      </c>
    </row>
    <row r="7" spans="1:20" x14ac:dyDescent="0.25">
      <c r="A7">
        <v>153</v>
      </c>
      <c r="B7" t="s">
        <v>7</v>
      </c>
      <c r="C7" s="3">
        <v>39972.369432870371</v>
      </c>
      <c r="D7" s="3">
        <v>39972.39539351852</v>
      </c>
      <c r="E7" s="2">
        <f t="shared" si="0"/>
        <v>2.5960648148611654E-2</v>
      </c>
      <c r="F7" t="str">
        <f>CONCATENATE(INDEX(Telefonkönyv!$A$2:$A$63,MATCH(Hívások!A7,Telefonkönyv!$C$2:$C$63,0))," ",INDEX(Telefonkönyv!$B$2:$B$63,MATCH(Hívások!A7,Telefonkönyv!$C$2:$C$63,0)))</f>
        <v>Bozsó Zsolt ügyintéző</v>
      </c>
      <c r="G7" s="5">
        <f t="shared" si="1"/>
        <v>2900</v>
      </c>
      <c r="P7" t="s">
        <v>6</v>
      </c>
      <c r="Q7" s="4">
        <v>-5</v>
      </c>
      <c r="R7" s="5">
        <v>45</v>
      </c>
      <c r="S7" s="5">
        <v>80</v>
      </c>
      <c r="T7">
        <f>COUNTIF(Telefonkönyv!$D$2:$D$63,Hívások!P7)</f>
        <v>2</v>
      </c>
    </row>
    <row r="8" spans="1:20" x14ac:dyDescent="0.25">
      <c r="A8">
        <v>106</v>
      </c>
      <c r="B8" t="s">
        <v>8</v>
      </c>
      <c r="C8" s="3">
        <v>39972.384421296294</v>
      </c>
      <c r="D8" s="3">
        <v>39972.390717592592</v>
      </c>
      <c r="E8" s="2">
        <f t="shared" si="0"/>
        <v>6.2962962983874604E-3</v>
      </c>
      <c r="F8" t="str">
        <f>CONCATENATE(INDEX(Telefonkönyv!$A$2:$A$63,MATCH(Hívások!A8,Telefonkönyv!$C$2:$C$63,0))," ",INDEX(Telefonkönyv!$B$2:$B$63,MATCH(Hívások!A8,Telefonkönyv!$C$2:$C$63,0)))</f>
        <v>Kalincsák Hanga ügyintéző</v>
      </c>
      <c r="G8" s="5">
        <f t="shared" si="1"/>
        <v>845</v>
      </c>
      <c r="P8" t="s">
        <v>9</v>
      </c>
      <c r="Q8" s="4">
        <v>-6</v>
      </c>
      <c r="R8" s="5">
        <v>50</v>
      </c>
      <c r="S8" s="5">
        <v>75</v>
      </c>
      <c r="T8">
        <f>COUNTIF(Telefonkönyv!$D$2:$D$63,Hívások!P8)</f>
        <v>6</v>
      </c>
    </row>
    <row r="9" spans="1:20" x14ac:dyDescent="0.25">
      <c r="A9">
        <v>139</v>
      </c>
      <c r="B9" t="s">
        <v>9</v>
      </c>
      <c r="C9" s="3">
        <v>39972.385069444441</v>
      </c>
      <c r="D9" s="3">
        <v>39972.38795138889</v>
      </c>
      <c r="E9" s="2">
        <f t="shared" si="0"/>
        <v>2.8819444487453438E-3</v>
      </c>
      <c r="F9" t="str">
        <f>CONCATENATE(INDEX(Telefonkönyv!$A$2:$A$63,MATCH(Hívások!A9,Telefonkönyv!$C$2:$C$63,0))," ",INDEX(Telefonkönyv!$B$2:$B$63,MATCH(Hívások!A9,Telefonkönyv!$C$2:$C$63,0)))</f>
        <v>Felner Ferenc ügyintéző</v>
      </c>
      <c r="G9" s="5">
        <f t="shared" si="1"/>
        <v>425</v>
      </c>
      <c r="P9" t="s">
        <v>11</v>
      </c>
      <c r="Q9" s="4">
        <v>-5</v>
      </c>
      <c r="R9" s="5">
        <v>45</v>
      </c>
      <c r="S9" s="5">
        <v>80</v>
      </c>
      <c r="T9">
        <f>COUNTIF(Telefonkönyv!$D$2:$D$63,Hívások!P9)</f>
        <v>4</v>
      </c>
    </row>
    <row r="10" spans="1:20" x14ac:dyDescent="0.25">
      <c r="A10">
        <v>143</v>
      </c>
      <c r="B10" t="s">
        <v>9</v>
      </c>
      <c r="C10" s="3">
        <v>39972.392916666664</v>
      </c>
      <c r="D10" s="3">
        <v>39972.419629629629</v>
      </c>
      <c r="E10" s="2">
        <f t="shared" si="0"/>
        <v>2.6712962964666076E-2</v>
      </c>
      <c r="F10" t="str">
        <f>CONCATENATE(INDEX(Telefonkönyv!$A$2:$A$63,MATCH(Hívások!A10,Telefonkönyv!$C$2:$C$63,0))," ",INDEX(Telefonkönyv!$B$2:$B$63,MATCH(Hívások!A10,Telefonkönyv!$C$2:$C$63,0)))</f>
        <v>Tringel Franciska ügyintéző</v>
      </c>
      <c r="G10" s="5">
        <f t="shared" si="1"/>
        <v>2975</v>
      </c>
      <c r="P10" t="s">
        <v>4</v>
      </c>
      <c r="Q10" s="4">
        <v>-6</v>
      </c>
      <c r="R10" s="5">
        <v>60</v>
      </c>
      <c r="S10" s="5">
        <v>70</v>
      </c>
      <c r="T10">
        <f>COUNTIF(Telefonkönyv!$D$2:$D$63,Hívások!P10)</f>
        <v>6</v>
      </c>
    </row>
    <row r="11" spans="1:20" x14ac:dyDescent="0.25">
      <c r="A11">
        <v>126</v>
      </c>
      <c r="B11" t="s">
        <v>4</v>
      </c>
      <c r="C11" s="3">
        <v>39972.393530092595</v>
      </c>
      <c r="D11" s="3">
        <v>39972.403032407405</v>
      </c>
      <c r="E11" s="2">
        <f t="shared" si="0"/>
        <v>9.5023148096515797E-3</v>
      </c>
      <c r="F11" t="str">
        <f>CONCATENATE(INDEX(Telefonkönyv!$A$2:$A$63,MATCH(Hívások!A11,Telefonkönyv!$C$2:$C$63,0))," ",INDEX(Telefonkönyv!$B$2:$B$63,MATCH(Hívások!A11,Telefonkönyv!$C$2:$C$63,0)))</f>
        <v>Hadviga Márton ügyintéző</v>
      </c>
      <c r="G11" s="5">
        <f t="shared" si="1"/>
        <v>1040</v>
      </c>
      <c r="P11" t="s">
        <v>12</v>
      </c>
      <c r="Q11" s="4">
        <v>-4</v>
      </c>
      <c r="R11" s="5">
        <v>50</v>
      </c>
      <c r="S11" s="5">
        <v>75</v>
      </c>
      <c r="T11">
        <f>COUNTIF(Telefonkönyv!$D$2:$D$63,Hívások!P11)</f>
        <v>2</v>
      </c>
    </row>
    <row r="12" spans="1:20" x14ac:dyDescent="0.25">
      <c r="A12">
        <v>103</v>
      </c>
      <c r="B12" t="s">
        <v>10</v>
      </c>
      <c r="C12" s="3">
        <v>39972.394652777781</v>
      </c>
      <c r="D12" s="3">
        <v>39972.433981481481</v>
      </c>
      <c r="E12" s="2">
        <f t="shared" si="0"/>
        <v>3.9328703700448386E-2</v>
      </c>
      <c r="F12" t="str">
        <f>CONCATENATE(INDEX(Telefonkönyv!$A$2:$A$63,MATCH(Hívások!A12,Telefonkönyv!$C$2:$C$63,0))," ",INDEX(Telefonkönyv!$B$2:$B$63,MATCH(Hívások!A12,Telefonkönyv!$C$2:$C$63,0)))</f>
        <v>Faluhelyi Csaba ügyintéző</v>
      </c>
      <c r="G12" s="5">
        <f t="shared" si="1"/>
        <v>4905</v>
      </c>
      <c r="P12" t="s">
        <v>14</v>
      </c>
      <c r="Q12" s="4">
        <v>-4</v>
      </c>
      <c r="R12" s="5">
        <v>45</v>
      </c>
      <c r="S12" s="5">
        <v>80</v>
      </c>
      <c r="T12">
        <f>COUNTIF(Telefonkönyv!$D$2:$D$63,Hívások!P12)</f>
        <v>4</v>
      </c>
    </row>
    <row r="13" spans="1:20" x14ac:dyDescent="0.25">
      <c r="A13">
        <v>128</v>
      </c>
      <c r="B13" t="s">
        <v>4</v>
      </c>
      <c r="C13" s="3">
        <v>39972.397037037037</v>
      </c>
      <c r="D13" s="3">
        <v>39972.403333333335</v>
      </c>
      <c r="E13" s="2">
        <f t="shared" si="0"/>
        <v>6.2962962983874604E-3</v>
      </c>
      <c r="F13" t="str">
        <f>CONCATENATE(INDEX(Telefonkönyv!$A$2:$A$63,MATCH(Hívások!A13,Telefonkönyv!$C$2:$C$63,0))," ",INDEX(Telefonkönyv!$B$2:$B$63,MATCH(Hívások!A13,Telefonkönyv!$C$2:$C$63,0)))</f>
        <v>Fogarasi Éva ügyintéző</v>
      </c>
      <c r="G13" s="5">
        <f t="shared" si="1"/>
        <v>760</v>
      </c>
      <c r="P13" t="s">
        <v>7</v>
      </c>
      <c r="Q13" s="4">
        <v>-5</v>
      </c>
      <c r="R13" s="5">
        <v>50</v>
      </c>
      <c r="S13" s="5">
        <v>75</v>
      </c>
      <c r="T13">
        <f>COUNTIF(Telefonkönyv!$D$2:$D$63,Hívások!P13)</f>
        <v>6</v>
      </c>
    </row>
    <row r="14" spans="1:20" x14ac:dyDescent="0.25">
      <c r="A14">
        <v>114</v>
      </c>
      <c r="B14" t="s">
        <v>11</v>
      </c>
      <c r="C14" s="3">
        <v>39972.400682870371</v>
      </c>
      <c r="D14" s="3">
        <v>39972.410300925927</v>
      </c>
      <c r="E14" s="2">
        <f t="shared" si="0"/>
        <v>9.6180555556202307E-3</v>
      </c>
      <c r="F14" t="str">
        <f>CONCATENATE(INDEX(Telefonkönyv!$A$2:$A$63,MATCH(Hívások!A14,Telefonkönyv!$C$2:$C$63,0))," ",INDEX(Telefonkönyv!$B$2:$B$63,MATCH(Hívások!A14,Telefonkönyv!$C$2:$C$63,0)))</f>
        <v>Bakonyi Mátyás ügyintéző</v>
      </c>
      <c r="G14" s="5">
        <f t="shared" si="1"/>
        <v>1165</v>
      </c>
    </row>
    <row r="15" spans="1:20" x14ac:dyDescent="0.25">
      <c r="A15">
        <v>131</v>
      </c>
      <c r="B15" t="s">
        <v>5</v>
      </c>
      <c r="C15" s="3">
        <v>39972.402129629627</v>
      </c>
      <c r="D15" s="3">
        <v>39972.436203703706</v>
      </c>
      <c r="E15" s="2">
        <f t="shared" si="0"/>
        <v>3.4074074079398997E-2</v>
      </c>
      <c r="F15" t="str">
        <f>CONCATENATE(INDEX(Telefonkönyv!$A$2:$A$63,MATCH(Hívások!A15,Telefonkönyv!$C$2:$C$63,0))," ",INDEX(Telefonkönyv!$B$2:$B$63,MATCH(Hívások!A15,Telefonkönyv!$C$2:$C$63,0)))</f>
        <v>Arany Attila ügyintéző</v>
      </c>
      <c r="G15" s="5">
        <f t="shared" si="1"/>
        <v>4045</v>
      </c>
    </row>
    <row r="16" spans="1:20" x14ac:dyDescent="0.25">
      <c r="A16">
        <v>117</v>
      </c>
      <c r="B16" t="s">
        <v>5</v>
      </c>
      <c r="C16" s="3">
        <v>39972.402800925927</v>
      </c>
      <c r="D16" s="3">
        <v>39972.433715277781</v>
      </c>
      <c r="E16" s="2">
        <f t="shared" si="0"/>
        <v>3.0914351853425615E-2</v>
      </c>
      <c r="F16" t="str">
        <f>CONCATENATE(INDEX(Telefonkönyv!$A$2:$A$63,MATCH(Hívások!A16,Telefonkönyv!$C$2:$C$63,0))," ",INDEX(Telefonkönyv!$B$2:$B$63,MATCH(Hívások!A16,Telefonkönyv!$C$2:$C$63,0)))</f>
        <v>Ordasi Judit ügyintéző</v>
      </c>
      <c r="G16" s="5">
        <f t="shared" si="1"/>
        <v>3645</v>
      </c>
      <c r="P16" s="13" t="s">
        <v>97</v>
      </c>
      <c r="Q16" s="13"/>
      <c r="R16" s="13"/>
      <c r="S16" s="13"/>
      <c r="T16" s="13"/>
    </row>
    <row r="17" spans="1:20" ht="15" customHeight="1" x14ac:dyDescent="0.25">
      <c r="A17">
        <v>134</v>
      </c>
      <c r="B17" t="s">
        <v>4</v>
      </c>
      <c r="C17" s="3">
        <v>39972.404965277776</v>
      </c>
      <c r="D17" s="3">
        <v>39972.431296296294</v>
      </c>
      <c r="E17" s="2">
        <f t="shared" si="0"/>
        <v>2.6331018518249039E-2</v>
      </c>
      <c r="F17" t="str">
        <f>CONCATENATE(INDEX(Telefonkönyv!$A$2:$A$63,MATCH(Hívások!A17,Telefonkönyv!$C$2:$C$63,0))," ",INDEX(Telefonkönyv!$B$2:$B$63,MATCH(Hívások!A17,Telefonkönyv!$C$2:$C$63,0)))</f>
        <v>Kurinyec Kinga ügyintéző</v>
      </c>
      <c r="G17" s="5">
        <f t="shared" si="1"/>
        <v>2720</v>
      </c>
      <c r="P17" s="12" t="s">
        <v>98</v>
      </c>
      <c r="Q17" s="12"/>
      <c r="R17" s="12"/>
      <c r="S17" s="12"/>
      <c r="T17" s="12"/>
    </row>
    <row r="18" spans="1:20" x14ac:dyDescent="0.25">
      <c r="A18">
        <v>148</v>
      </c>
      <c r="B18" t="s">
        <v>8</v>
      </c>
      <c r="C18" s="3">
        <v>39972.409351851849</v>
      </c>
      <c r="D18" s="3">
        <v>39972.441979166666</v>
      </c>
      <c r="E18" s="2">
        <f t="shared" si="0"/>
        <v>3.2627314816636499E-2</v>
      </c>
      <c r="F18" t="str">
        <f>CONCATENATE(INDEX(Telefonkönyv!$A$2:$A$63,MATCH(Hívások!A18,Telefonkönyv!$C$2:$C$63,0))," ",INDEX(Telefonkönyv!$B$2:$B$63,MATCH(Hívások!A18,Telefonkönyv!$C$2:$C$63,0)))</f>
        <v>Mester Zsuzsa középvezető</v>
      </c>
      <c r="G18" s="5">
        <f t="shared" si="1"/>
        <v>3805</v>
      </c>
    </row>
    <row r="19" spans="1:20" x14ac:dyDescent="0.25">
      <c r="A19">
        <v>136</v>
      </c>
      <c r="B19" t="s">
        <v>11</v>
      </c>
      <c r="C19" s="3">
        <v>39972.40960648148</v>
      </c>
      <c r="D19" s="3">
        <v>39972.444108796299</v>
      </c>
      <c r="E19" s="2">
        <f t="shared" si="0"/>
        <v>3.4502314818382729E-2</v>
      </c>
      <c r="F19" t="str">
        <f>CONCATENATE(INDEX(Telefonkönyv!$A$2:$A$63,MATCH(Hívások!A19,Telefonkönyv!$C$2:$C$63,0))," ",INDEX(Telefonkönyv!$B$2:$B$63,MATCH(Hívások!A19,Telefonkönyv!$C$2:$C$63,0)))</f>
        <v>Kégli Máté ügyintéző</v>
      </c>
      <c r="G19" s="5">
        <f t="shared" si="1"/>
        <v>4045</v>
      </c>
    </row>
    <row r="20" spans="1:20" x14ac:dyDescent="0.25">
      <c r="A20">
        <v>106</v>
      </c>
      <c r="B20" t="s">
        <v>8</v>
      </c>
      <c r="C20" s="3">
        <v>39972.413310185184</v>
      </c>
      <c r="D20" s="3">
        <v>39972.441562499997</v>
      </c>
      <c r="E20" s="2">
        <f t="shared" si="0"/>
        <v>2.8252314812561963E-2</v>
      </c>
      <c r="F20" t="str">
        <f>CONCATENATE(INDEX(Telefonkönyv!$A$2:$A$63,MATCH(Hívások!A20,Telefonkönyv!$C$2:$C$63,0))," ",INDEX(Telefonkönyv!$B$2:$B$63,MATCH(Hívások!A20,Telefonkönyv!$C$2:$C$63,0)))</f>
        <v>Kalincsák Hanga ügyintéző</v>
      </c>
      <c r="G20" s="5">
        <f t="shared" si="1"/>
        <v>3325</v>
      </c>
    </row>
    <row r="21" spans="1:20" x14ac:dyDescent="0.25">
      <c r="A21">
        <v>157</v>
      </c>
      <c r="B21" t="s">
        <v>6</v>
      </c>
      <c r="C21" s="3">
        <v>39972.415254629632</v>
      </c>
      <c r="D21" s="3">
        <v>39972.419340277775</v>
      </c>
      <c r="E21" s="2">
        <f t="shared" si="0"/>
        <v>4.0856481427908875E-3</v>
      </c>
      <c r="F21" t="str">
        <f>CONCATENATE(INDEX(Telefonkönyv!$A$2:$A$63,MATCH(Hívások!A21,Telefonkönyv!$C$2:$C$63,0))," ",INDEX(Telefonkönyv!$B$2:$B$63,MATCH(Hívások!A21,Telefonkönyv!$C$2:$C$63,0)))</f>
        <v>Tardos György ügyintéző</v>
      </c>
      <c r="G21" s="5">
        <f t="shared" si="1"/>
        <v>525</v>
      </c>
    </row>
    <row r="22" spans="1:20" x14ac:dyDescent="0.25">
      <c r="A22">
        <v>161</v>
      </c>
      <c r="B22" t="s">
        <v>9</v>
      </c>
      <c r="C22" s="3">
        <v>39972.418819444443</v>
      </c>
      <c r="D22" s="3">
        <v>39972.419942129629</v>
      </c>
      <c r="E22" s="2">
        <f t="shared" si="0"/>
        <v>1.1226851856918074E-3</v>
      </c>
      <c r="F22" t="str">
        <f>CONCATENATE(INDEX(Telefonkönyv!$A$2:$A$63,MATCH(Hívások!A22,Telefonkönyv!$C$2:$C$63,0))," ",INDEX(Telefonkönyv!$B$2:$B$63,MATCH(Hívások!A22,Telefonkönyv!$C$2:$C$63,0)))</f>
        <v>Gál Pál ügyintéző</v>
      </c>
      <c r="G22" s="5">
        <f t="shared" si="1"/>
        <v>200</v>
      </c>
    </row>
    <row r="23" spans="1:20" x14ac:dyDescent="0.25">
      <c r="A23">
        <v>158</v>
      </c>
      <c r="B23" t="s">
        <v>7</v>
      </c>
      <c r="C23" s="3">
        <v>39972.421064814815</v>
      </c>
      <c r="D23" s="3">
        <v>39972.447893518518</v>
      </c>
      <c r="E23" s="2">
        <f t="shared" si="0"/>
        <v>2.6828703703358769E-2</v>
      </c>
      <c r="F23" t="str">
        <f>CONCATENATE(INDEX(Telefonkönyv!$A$2:$A$63,MATCH(Hívások!A23,Telefonkönyv!$C$2:$C$63,0))," ",INDEX(Telefonkönyv!$B$2:$B$63,MATCH(Hívások!A23,Telefonkönyv!$C$2:$C$63,0)))</f>
        <v>Sánta Tibor középvezető</v>
      </c>
      <c r="G23" s="5">
        <f t="shared" si="1"/>
        <v>2975</v>
      </c>
    </row>
    <row r="24" spans="1:20" x14ac:dyDescent="0.25">
      <c r="A24">
        <v>145</v>
      </c>
      <c r="B24" t="s">
        <v>12</v>
      </c>
      <c r="C24" s="3">
        <v>39972.423356481479</v>
      </c>
      <c r="D24" s="3">
        <v>39972.464155092595</v>
      </c>
      <c r="E24" s="2">
        <f t="shared" si="0"/>
        <v>4.0798611116770189E-2</v>
      </c>
      <c r="F24" t="str">
        <f>CONCATENATE(INDEX(Telefonkönyv!$A$2:$A$63,MATCH(Hívások!A24,Telefonkönyv!$C$2:$C$63,0))," ",INDEX(Telefonkönyv!$B$2:$B$63,MATCH(Hívások!A24,Telefonkönyv!$C$2:$C$63,0)))</f>
        <v>Bednai Linda ügyintéző</v>
      </c>
      <c r="G24" s="5">
        <f t="shared" si="1"/>
        <v>4475</v>
      </c>
    </row>
    <row r="25" spans="1:20" x14ac:dyDescent="0.25">
      <c r="A25">
        <v>161</v>
      </c>
      <c r="B25" t="s">
        <v>9</v>
      </c>
      <c r="C25" s="3">
        <v>39972.424942129626</v>
      </c>
      <c r="D25" s="3">
        <v>39972.429895833331</v>
      </c>
      <c r="E25" s="2">
        <f t="shared" si="0"/>
        <v>4.9537037048139609E-3</v>
      </c>
      <c r="F25" t="str">
        <f>CONCATENATE(INDEX(Telefonkönyv!$A$2:$A$63,MATCH(Hívások!A25,Telefonkönyv!$C$2:$C$63,0))," ",INDEX(Telefonkönyv!$B$2:$B$63,MATCH(Hívások!A25,Telefonkönyv!$C$2:$C$63,0)))</f>
        <v>Gál Pál ügyintéző</v>
      </c>
      <c r="G25" s="5">
        <f t="shared" si="1"/>
        <v>650</v>
      </c>
    </row>
    <row r="26" spans="1:20" x14ac:dyDescent="0.25">
      <c r="A26">
        <v>124</v>
      </c>
      <c r="B26" t="s">
        <v>13</v>
      </c>
      <c r="C26" s="3">
        <v>39972.426342592589</v>
      </c>
      <c r="D26" s="3">
        <v>39972.429062499999</v>
      </c>
      <c r="E26" s="2">
        <f t="shared" si="0"/>
        <v>2.7199074102099985E-3</v>
      </c>
      <c r="F26" t="str">
        <f>CONCATENATE(INDEX(Telefonkönyv!$A$2:$A$63,MATCH(Hívások!A26,Telefonkönyv!$C$2:$C$63,0))," ",INDEX(Telefonkönyv!$B$2:$B$63,MATCH(Hívások!A26,Telefonkönyv!$C$2:$C$63,0)))</f>
        <v>Gelencsér László ügyintéző</v>
      </c>
      <c r="G26" s="5">
        <f t="shared" si="1"/>
        <v>365</v>
      </c>
    </row>
    <row r="27" spans="1:20" x14ac:dyDescent="0.25">
      <c r="A27">
        <v>159</v>
      </c>
      <c r="B27" t="s">
        <v>4</v>
      </c>
      <c r="C27" s="3">
        <v>39972.42765046296</v>
      </c>
      <c r="D27" s="3">
        <v>39972.436354166668</v>
      </c>
      <c r="E27" s="2">
        <f t="shared" si="0"/>
        <v>8.7037037083064206E-3</v>
      </c>
      <c r="F27" t="str">
        <f>CONCATENATE(INDEX(Telefonkönyv!$A$2:$A$63,MATCH(Hívások!A27,Telefonkönyv!$C$2:$C$63,0))," ",INDEX(Telefonkönyv!$B$2:$B$63,MATCH(Hívások!A27,Telefonkönyv!$C$2:$C$63,0)))</f>
        <v>Pap Nikolett ügyintéző</v>
      </c>
      <c r="G27" s="5">
        <f t="shared" si="1"/>
        <v>970</v>
      </c>
    </row>
    <row r="28" spans="1:20" x14ac:dyDescent="0.25">
      <c r="A28">
        <v>124</v>
      </c>
      <c r="B28" t="s">
        <v>13</v>
      </c>
      <c r="C28" s="3">
        <v>39972.4371875</v>
      </c>
      <c r="D28" s="3">
        <v>39972.438263888886</v>
      </c>
      <c r="E28" s="2">
        <f t="shared" si="0"/>
        <v>1.0763888858491555E-3</v>
      </c>
      <c r="F28" t="str">
        <f>CONCATENATE(INDEX(Telefonkönyv!$A$2:$A$63,MATCH(Hívások!A28,Telefonkönyv!$C$2:$C$63,0))," ",INDEX(Telefonkönyv!$B$2:$B$63,MATCH(Hívások!A28,Telefonkönyv!$C$2:$C$63,0)))</f>
        <v>Gelencsér László ügyintéző</v>
      </c>
      <c r="G28" s="5">
        <f t="shared" si="1"/>
        <v>205</v>
      </c>
    </row>
    <row r="29" spans="1:20" x14ac:dyDescent="0.25">
      <c r="A29">
        <v>119</v>
      </c>
      <c r="B29" t="s">
        <v>10</v>
      </c>
      <c r="C29" s="3">
        <v>39972.442233796297</v>
      </c>
      <c r="D29" s="3">
        <v>39972.451689814814</v>
      </c>
      <c r="E29" s="2">
        <f t="shared" si="0"/>
        <v>9.4560185170848854E-3</v>
      </c>
      <c r="F29" t="str">
        <f>CONCATENATE(INDEX(Telefonkönyv!$A$2:$A$63,MATCH(Hívások!A29,Telefonkönyv!$C$2:$C$63,0))," ",INDEX(Telefonkönyv!$B$2:$B$63,MATCH(Hívások!A29,Telefonkönyv!$C$2:$C$63,0)))</f>
        <v>Kövér Krisztina ügyintéző</v>
      </c>
      <c r="G29" s="5">
        <f t="shared" si="1"/>
        <v>1250</v>
      </c>
    </row>
    <row r="30" spans="1:20" x14ac:dyDescent="0.25">
      <c r="A30">
        <v>117</v>
      </c>
      <c r="B30" t="s">
        <v>5</v>
      </c>
      <c r="C30" s="3">
        <v>39972.443865740737</v>
      </c>
      <c r="D30" s="3">
        <v>39972.458449074074</v>
      </c>
      <c r="E30" s="2">
        <f t="shared" si="0"/>
        <v>1.4583333337213844E-2</v>
      </c>
      <c r="F30" t="str">
        <f>CONCATENATE(INDEX(Telefonkönyv!$A$2:$A$63,MATCH(Hívások!A30,Telefonkönyv!$C$2:$C$63,0))," ",INDEX(Telefonkönyv!$B$2:$B$63,MATCH(Hívások!A30,Telefonkönyv!$C$2:$C$63,0)))</f>
        <v>Ordasi Judit ügyintéző</v>
      </c>
      <c r="G30" s="5">
        <f t="shared" si="1"/>
        <v>1725</v>
      </c>
    </row>
    <row r="31" spans="1:20" x14ac:dyDescent="0.25">
      <c r="A31">
        <v>140</v>
      </c>
      <c r="B31" t="s">
        <v>5</v>
      </c>
      <c r="C31" s="3">
        <v>39972.446412037039</v>
      </c>
      <c r="D31" s="3">
        <v>39972.453287037039</v>
      </c>
      <c r="E31" s="2">
        <f t="shared" si="0"/>
        <v>6.8749999991268851E-3</v>
      </c>
      <c r="F31" t="str">
        <f>CONCATENATE(INDEX(Telefonkönyv!$A$2:$A$63,MATCH(Hívások!A31,Telefonkönyv!$C$2:$C$63,0))," ",INDEX(Telefonkönyv!$B$2:$B$63,MATCH(Hívások!A31,Telefonkönyv!$C$2:$C$63,0)))</f>
        <v>Szunomár Flóra ügyintéző</v>
      </c>
      <c r="G31" s="5">
        <f t="shared" si="1"/>
        <v>845</v>
      </c>
    </row>
    <row r="32" spans="1:20" x14ac:dyDescent="0.25">
      <c r="A32">
        <v>161</v>
      </c>
      <c r="B32" t="s">
        <v>9</v>
      </c>
      <c r="C32" s="3">
        <v>39972.446701388886</v>
      </c>
      <c r="D32" s="3">
        <v>39972.453275462962</v>
      </c>
      <c r="E32" s="2">
        <f t="shared" si="0"/>
        <v>6.5740740756154992E-3</v>
      </c>
      <c r="F32" t="str">
        <f>CONCATENATE(INDEX(Telefonkönyv!$A$2:$A$63,MATCH(Hívások!A32,Telefonkönyv!$C$2:$C$63,0))," ",INDEX(Telefonkönyv!$B$2:$B$63,MATCH(Hívások!A32,Telefonkönyv!$C$2:$C$63,0)))</f>
        <v>Gál Pál ügyintéző</v>
      </c>
      <c r="G32" s="5">
        <f t="shared" si="1"/>
        <v>800</v>
      </c>
    </row>
    <row r="33" spans="1:7" x14ac:dyDescent="0.25">
      <c r="A33">
        <v>134</v>
      </c>
      <c r="B33" t="s">
        <v>4</v>
      </c>
      <c r="C33" s="3">
        <v>39972.447442129633</v>
      </c>
      <c r="D33" s="3">
        <v>39972.474317129629</v>
      </c>
      <c r="E33" s="2">
        <f t="shared" si="0"/>
        <v>2.6874999995925464E-2</v>
      </c>
      <c r="F33" t="str">
        <f>CONCATENATE(INDEX(Telefonkönyv!$A$2:$A$63,MATCH(Hívások!A33,Telefonkönyv!$C$2:$C$63,0))," ",INDEX(Telefonkönyv!$B$2:$B$63,MATCH(Hívások!A33,Telefonkönyv!$C$2:$C$63,0)))</f>
        <v>Kurinyec Kinga ügyintéző</v>
      </c>
      <c r="G33" s="5">
        <f t="shared" si="1"/>
        <v>2790</v>
      </c>
    </row>
    <row r="34" spans="1:7" x14ac:dyDescent="0.25">
      <c r="A34">
        <v>105</v>
      </c>
      <c r="B34" t="s">
        <v>14</v>
      </c>
      <c r="C34" s="3">
        <v>39972.452638888892</v>
      </c>
      <c r="D34" s="3">
        <v>39972.468680555554</v>
      </c>
      <c r="E34" s="2">
        <f t="shared" si="0"/>
        <v>1.6041666662204079E-2</v>
      </c>
      <c r="F34" t="str">
        <f>CONCATENATE(INDEX(Telefonkönyv!$A$2:$A$63,MATCH(Hívások!A34,Telefonkönyv!$C$2:$C$63,0))," ",INDEX(Telefonkönyv!$B$2:$B$63,MATCH(Hívások!A34,Telefonkönyv!$C$2:$C$63,0)))</f>
        <v>Vadász Iván középvezető</v>
      </c>
      <c r="G34" s="5">
        <f t="shared" si="1"/>
        <v>1965</v>
      </c>
    </row>
    <row r="35" spans="1:7" x14ac:dyDescent="0.25">
      <c r="A35">
        <v>160</v>
      </c>
      <c r="B35" t="s">
        <v>14</v>
      </c>
      <c r="C35" s="3">
        <v>39972.45416666667</v>
      </c>
      <c r="D35" s="3">
        <v>39972.474259259259</v>
      </c>
      <c r="E35" s="2">
        <f t="shared" si="0"/>
        <v>2.0092592589207925E-2</v>
      </c>
      <c r="F35" t="str">
        <f>CONCATENATE(INDEX(Telefonkönyv!$A$2:$A$63,MATCH(Hívások!A35,Telefonkönyv!$C$2:$C$63,0))," ",INDEX(Telefonkönyv!$B$2:$B$63,MATCH(Hívások!A35,Telefonkönyv!$C$2:$C$63,0)))</f>
        <v>Fosztó Gábor ügyintéző</v>
      </c>
      <c r="G35" s="5">
        <f t="shared" si="1"/>
        <v>2365</v>
      </c>
    </row>
    <row r="36" spans="1:7" x14ac:dyDescent="0.25">
      <c r="A36">
        <v>147</v>
      </c>
      <c r="B36" t="s">
        <v>9</v>
      </c>
      <c r="C36" s="3">
        <v>39972.457476851851</v>
      </c>
      <c r="D36" s="3">
        <v>39972.496261574073</v>
      </c>
      <c r="E36" s="2">
        <f t="shared" si="0"/>
        <v>3.8784722222771961E-2</v>
      </c>
      <c r="F36" t="str">
        <f>CONCATENATE(INDEX(Telefonkönyv!$A$2:$A$63,MATCH(Hívások!A36,Telefonkönyv!$C$2:$C$63,0))," ",INDEX(Telefonkönyv!$B$2:$B$63,MATCH(Hívások!A36,Telefonkönyv!$C$2:$C$63,0)))</f>
        <v>Holman Edit felsővezető</v>
      </c>
      <c r="G36" s="5">
        <f t="shared" si="1"/>
        <v>4250</v>
      </c>
    </row>
    <row r="37" spans="1:7" x14ac:dyDescent="0.25">
      <c r="A37">
        <v>162</v>
      </c>
      <c r="B37" t="s">
        <v>5</v>
      </c>
      <c r="C37" s="3">
        <v>39972.459224537037</v>
      </c>
      <c r="D37" s="3">
        <v>39972.497187499997</v>
      </c>
      <c r="E37" s="2">
        <f t="shared" si="0"/>
        <v>3.796296296059154E-2</v>
      </c>
      <c r="F37" t="str">
        <f>CONCATENATE(INDEX(Telefonkönyv!$A$2:$A$63,MATCH(Hívások!A37,Telefonkönyv!$C$2:$C$63,0))," ",INDEX(Telefonkönyv!$B$2:$B$63,MATCH(Hívások!A37,Telefonkönyv!$C$2:$C$63,0)))</f>
        <v>Mészöly Endre ügyintéző</v>
      </c>
      <c r="G37" s="5">
        <f t="shared" si="1"/>
        <v>4445</v>
      </c>
    </row>
    <row r="38" spans="1:7" x14ac:dyDescent="0.25">
      <c r="A38">
        <v>110</v>
      </c>
      <c r="B38" t="s">
        <v>6</v>
      </c>
      <c r="C38" s="3">
        <v>39972.4606712963</v>
      </c>
      <c r="D38" s="3">
        <v>39972.482673611114</v>
      </c>
      <c r="E38" s="2">
        <f t="shared" si="0"/>
        <v>2.2002314814017154E-2</v>
      </c>
      <c r="F38" t="str">
        <f>CONCATENATE(INDEX(Telefonkönyv!$A$2:$A$63,MATCH(Hívások!A38,Telefonkönyv!$C$2:$C$63,0))," ",INDEX(Telefonkönyv!$B$2:$B$63,MATCH(Hívások!A38,Telefonkönyv!$C$2:$C$63,0)))</f>
        <v>Tóth Tímea középvezető</v>
      </c>
      <c r="G38" s="5">
        <f t="shared" si="1"/>
        <v>2605</v>
      </c>
    </row>
    <row r="39" spans="1:7" x14ac:dyDescent="0.25">
      <c r="A39">
        <v>114</v>
      </c>
      <c r="B39" t="s">
        <v>11</v>
      </c>
      <c r="C39" s="3">
        <v>39972.462893518517</v>
      </c>
      <c r="D39" s="3">
        <v>39972.468229166669</v>
      </c>
      <c r="E39" s="2">
        <f t="shared" si="0"/>
        <v>5.3356481512309983E-3</v>
      </c>
      <c r="F39" t="str">
        <f>CONCATENATE(INDEX(Telefonkönyv!$A$2:$A$63,MATCH(Hívások!A39,Telefonkönyv!$C$2:$C$63,0))," ",INDEX(Telefonkönyv!$B$2:$B$63,MATCH(Hívások!A39,Telefonkönyv!$C$2:$C$63,0)))</f>
        <v>Bakonyi Mátyás ügyintéző</v>
      </c>
      <c r="G39" s="5">
        <f t="shared" si="1"/>
        <v>685</v>
      </c>
    </row>
    <row r="40" spans="1:7" x14ac:dyDescent="0.25">
      <c r="A40">
        <v>143</v>
      </c>
      <c r="B40" t="s">
        <v>9</v>
      </c>
      <c r="C40" s="3">
        <v>39972.464398148149</v>
      </c>
      <c r="D40" s="3">
        <v>39972.497777777775</v>
      </c>
      <c r="E40" s="2">
        <f t="shared" si="0"/>
        <v>3.3379629625414964E-2</v>
      </c>
      <c r="F40" t="str">
        <f>CONCATENATE(INDEX(Telefonkönyv!$A$2:$A$63,MATCH(Hívások!A40,Telefonkönyv!$C$2:$C$63,0))," ",INDEX(Telefonkönyv!$B$2:$B$63,MATCH(Hívások!A40,Telefonkönyv!$C$2:$C$63,0)))</f>
        <v>Tringel Franciska ügyintéző</v>
      </c>
      <c r="G40" s="5">
        <f t="shared" si="1"/>
        <v>3725</v>
      </c>
    </row>
    <row r="41" spans="1:7" x14ac:dyDescent="0.25">
      <c r="A41">
        <v>108</v>
      </c>
      <c r="B41" t="s">
        <v>13</v>
      </c>
      <c r="C41" s="3">
        <v>39972.466874999998</v>
      </c>
      <c r="D41" s="3">
        <v>39972.508032407408</v>
      </c>
      <c r="E41" s="2">
        <f t="shared" si="0"/>
        <v>4.1157407409627922E-2</v>
      </c>
      <c r="F41" t="str">
        <f>CONCATENATE(INDEX(Telefonkönyv!$A$2:$A$63,MATCH(Hívások!A41,Telefonkönyv!$C$2:$C$63,0))," ",INDEX(Telefonkönyv!$B$2:$B$63,MATCH(Hívások!A41,Telefonkönyv!$C$2:$C$63,0)))</f>
        <v>Csurai Fruzsina ügyintéző</v>
      </c>
      <c r="G41" s="5">
        <f t="shared" si="1"/>
        <v>4845</v>
      </c>
    </row>
    <row r="42" spans="1:7" x14ac:dyDescent="0.25">
      <c r="A42">
        <v>112</v>
      </c>
      <c r="B42" t="s">
        <v>13</v>
      </c>
      <c r="C42" s="3">
        <v>39972.467777777776</v>
      </c>
      <c r="D42" s="3">
        <v>39972.487488425926</v>
      </c>
      <c r="E42" s="2">
        <f t="shared" si="0"/>
        <v>1.9710648150066845E-2</v>
      </c>
      <c r="F42" t="str">
        <f>CONCATENATE(INDEX(Telefonkönyv!$A$2:$A$63,MATCH(Hívások!A42,Telefonkönyv!$C$2:$C$63,0))," ",INDEX(Telefonkönyv!$B$2:$B$63,MATCH(Hívások!A42,Telefonkönyv!$C$2:$C$63,0)))</f>
        <v>Tóth Vanda ügyintéző</v>
      </c>
      <c r="G42" s="5">
        <f t="shared" si="1"/>
        <v>2365</v>
      </c>
    </row>
    <row r="43" spans="1:7" x14ac:dyDescent="0.25">
      <c r="A43">
        <v>128</v>
      </c>
      <c r="B43" t="s">
        <v>4</v>
      </c>
      <c r="C43" s="3">
        <v>39972.469224537039</v>
      </c>
      <c r="D43" s="3">
        <v>39972.4765625</v>
      </c>
      <c r="E43" s="2">
        <f t="shared" si="0"/>
        <v>7.3379629611736163E-3</v>
      </c>
      <c r="F43" t="str">
        <f>CONCATENATE(INDEX(Telefonkönyv!$A$2:$A$63,MATCH(Hívások!A43,Telefonkönyv!$C$2:$C$63,0))," ",INDEX(Telefonkönyv!$B$2:$B$63,MATCH(Hívások!A43,Telefonkönyv!$C$2:$C$63,0)))</f>
        <v>Fogarasi Éva ügyintéző</v>
      </c>
      <c r="G43" s="5">
        <f t="shared" si="1"/>
        <v>830</v>
      </c>
    </row>
    <row r="44" spans="1:7" x14ac:dyDescent="0.25">
      <c r="A44">
        <v>151</v>
      </c>
      <c r="B44" t="s">
        <v>15</v>
      </c>
      <c r="C44" s="3">
        <v>39972.470937500002</v>
      </c>
      <c r="D44" s="3">
        <v>39972.506273148145</v>
      </c>
      <c r="E44" s="2">
        <f t="shared" si="0"/>
        <v>3.5335648142790888E-2</v>
      </c>
      <c r="F44" t="str">
        <f>CONCATENATE(INDEX(Telefonkönyv!$A$2:$A$63,MATCH(Hívások!A44,Telefonkönyv!$C$2:$C$63,0))," ",INDEX(Telefonkönyv!$B$2:$B$63,MATCH(Hívások!A44,Telefonkönyv!$C$2:$C$63,0)))</f>
        <v>Lovas Helga ügyintéző</v>
      </c>
      <c r="G44" s="5">
        <f t="shared" si="1"/>
        <v>4395</v>
      </c>
    </row>
    <row r="45" spans="1:7" x14ac:dyDescent="0.25">
      <c r="A45">
        <v>160</v>
      </c>
      <c r="B45" t="s">
        <v>14</v>
      </c>
      <c r="C45" s="3">
        <v>39972.479803240742</v>
      </c>
      <c r="D45" s="3">
        <v>39972.507881944446</v>
      </c>
      <c r="E45" s="2">
        <f t="shared" si="0"/>
        <v>2.8078703704522923E-2</v>
      </c>
      <c r="F45" t="str">
        <f>CONCATENATE(INDEX(Telefonkönyv!$A$2:$A$63,MATCH(Hívások!A45,Telefonkönyv!$C$2:$C$63,0))," ",INDEX(Telefonkönyv!$B$2:$B$63,MATCH(Hívások!A45,Telefonkönyv!$C$2:$C$63,0)))</f>
        <v>Fosztó Gábor ügyintéző</v>
      </c>
      <c r="G45" s="5">
        <f t="shared" si="1"/>
        <v>3325</v>
      </c>
    </row>
    <row r="46" spans="1:7" x14ac:dyDescent="0.25">
      <c r="A46">
        <v>162</v>
      </c>
      <c r="B46" t="s">
        <v>5</v>
      </c>
      <c r="C46" s="3">
        <v>39972.499305555553</v>
      </c>
      <c r="D46" s="3">
        <v>39972.50273148148</v>
      </c>
      <c r="E46" s="2">
        <f t="shared" si="0"/>
        <v>3.425925926421769E-3</v>
      </c>
      <c r="F46" t="str">
        <f>CONCATENATE(INDEX(Telefonkönyv!$A$2:$A$63,MATCH(Hívások!A46,Telefonkönyv!$C$2:$C$63,0))," ",INDEX(Telefonkönyv!$B$2:$B$63,MATCH(Hívások!A46,Telefonkönyv!$C$2:$C$63,0)))</f>
        <v>Mészöly Endre ügyintéző</v>
      </c>
      <c r="G46" s="5">
        <f t="shared" si="1"/>
        <v>445</v>
      </c>
    </row>
    <row r="47" spans="1:7" x14ac:dyDescent="0.25">
      <c r="A47">
        <v>143</v>
      </c>
      <c r="B47" t="s">
        <v>9</v>
      </c>
      <c r="C47" s="3">
        <v>39972.501782407409</v>
      </c>
      <c r="D47" s="3">
        <v>39972.507650462961</v>
      </c>
      <c r="E47" s="2">
        <f t="shared" si="0"/>
        <v>5.8680555521277711E-3</v>
      </c>
      <c r="F47" t="str">
        <f>CONCATENATE(INDEX(Telefonkönyv!$A$2:$A$63,MATCH(Hívások!A47,Telefonkönyv!$C$2:$C$63,0))," ",INDEX(Telefonkönyv!$B$2:$B$63,MATCH(Hívások!A47,Telefonkönyv!$C$2:$C$63,0)))</f>
        <v>Tringel Franciska ügyintéző</v>
      </c>
      <c r="G47" s="5">
        <f t="shared" si="1"/>
        <v>725</v>
      </c>
    </row>
    <row r="48" spans="1:7" x14ac:dyDescent="0.25">
      <c r="A48">
        <v>116</v>
      </c>
      <c r="B48" t="s">
        <v>9</v>
      </c>
      <c r="C48" s="3">
        <v>39972.505127314813</v>
      </c>
      <c r="D48" s="3">
        <v>39972.533958333333</v>
      </c>
      <c r="E48" s="2">
        <f t="shared" si="0"/>
        <v>2.8831018520577345E-2</v>
      </c>
      <c r="F48" t="str">
        <f>CONCATENATE(INDEX(Telefonkönyv!$A$2:$A$63,MATCH(Hívások!A48,Telefonkönyv!$C$2:$C$63,0))," ",INDEX(Telefonkönyv!$B$2:$B$63,MATCH(Hívások!A48,Telefonkönyv!$C$2:$C$63,0)))</f>
        <v>Mák Anna ügyintéző</v>
      </c>
      <c r="G48" s="5">
        <f t="shared" si="1"/>
        <v>3200</v>
      </c>
    </row>
    <row r="49" spans="1:7" x14ac:dyDescent="0.25">
      <c r="A49">
        <v>131</v>
      </c>
      <c r="B49" t="s">
        <v>5</v>
      </c>
      <c r="C49" s="3">
        <v>39972.506273148145</v>
      </c>
      <c r="D49" s="3">
        <v>39972.526898148149</v>
      </c>
      <c r="E49" s="2">
        <f t="shared" si="0"/>
        <v>2.0625000004656613E-2</v>
      </c>
      <c r="F49" t="str">
        <f>CONCATENATE(INDEX(Telefonkönyv!$A$2:$A$63,MATCH(Hívások!A49,Telefonkönyv!$C$2:$C$63,0))," ",INDEX(Telefonkönyv!$B$2:$B$63,MATCH(Hívások!A49,Telefonkönyv!$C$2:$C$63,0)))</f>
        <v>Arany Attila ügyintéző</v>
      </c>
      <c r="G49" s="5">
        <f t="shared" si="1"/>
        <v>2445</v>
      </c>
    </row>
    <row r="50" spans="1:7" x14ac:dyDescent="0.25">
      <c r="A50">
        <v>155</v>
      </c>
      <c r="B50" t="s">
        <v>9</v>
      </c>
      <c r="C50" s="3">
        <v>39972.507638888892</v>
      </c>
      <c r="D50" s="3">
        <v>39972.514456018522</v>
      </c>
      <c r="E50" s="2">
        <f t="shared" si="0"/>
        <v>6.8171296297805384E-3</v>
      </c>
      <c r="F50" t="str">
        <f>CONCATENATE(INDEX(Telefonkönyv!$A$2:$A$63,MATCH(Hívások!A50,Telefonkönyv!$C$2:$C$63,0))," ",INDEX(Telefonkönyv!$B$2:$B$63,MATCH(Hívások!A50,Telefonkönyv!$C$2:$C$63,0)))</f>
        <v>Bölöni Antal ügyintéző</v>
      </c>
      <c r="G50" s="5">
        <f t="shared" si="1"/>
        <v>800</v>
      </c>
    </row>
    <row r="51" spans="1:7" x14ac:dyDescent="0.25">
      <c r="A51">
        <v>128</v>
      </c>
      <c r="B51" t="s">
        <v>4</v>
      </c>
      <c r="C51" s="3">
        <v>39972.508796296293</v>
      </c>
      <c r="D51" s="3">
        <v>39972.522511574076</v>
      </c>
      <c r="E51" s="2">
        <f t="shared" si="0"/>
        <v>1.3715277782466728E-2</v>
      </c>
      <c r="F51" t="str">
        <f>CONCATENATE(INDEX(Telefonkönyv!$A$2:$A$63,MATCH(Hívások!A51,Telefonkönyv!$C$2:$C$63,0))," ",INDEX(Telefonkönyv!$B$2:$B$63,MATCH(Hívások!A51,Telefonkönyv!$C$2:$C$63,0)))</f>
        <v>Fogarasi Éva ügyintéző</v>
      </c>
      <c r="G51" s="5">
        <f t="shared" si="1"/>
        <v>1460</v>
      </c>
    </row>
    <row r="52" spans="1:7" x14ac:dyDescent="0.25">
      <c r="A52">
        <v>112</v>
      </c>
      <c r="B52" t="s">
        <v>13</v>
      </c>
      <c r="C52" s="3">
        <v>39972.510659722226</v>
      </c>
      <c r="D52" s="3">
        <v>39972.511076388888</v>
      </c>
      <c r="E52" s="2">
        <f t="shared" si="0"/>
        <v>4.1666666220407933E-4</v>
      </c>
      <c r="F52" t="str">
        <f>CONCATENATE(INDEX(Telefonkönyv!$A$2:$A$63,MATCH(Hívások!A52,Telefonkönyv!$C$2:$C$63,0))," ",INDEX(Telefonkönyv!$B$2:$B$63,MATCH(Hívások!A52,Telefonkönyv!$C$2:$C$63,0)))</f>
        <v>Tóth Vanda ügyintéző</v>
      </c>
      <c r="G52" s="5">
        <f t="shared" si="1"/>
        <v>125</v>
      </c>
    </row>
    <row r="53" spans="1:7" x14ac:dyDescent="0.25">
      <c r="A53">
        <v>108</v>
      </c>
      <c r="B53" t="s">
        <v>13</v>
      </c>
      <c r="C53" s="3">
        <v>39972.511944444443</v>
      </c>
      <c r="D53" s="3">
        <v>39972.515694444446</v>
      </c>
      <c r="E53" s="2">
        <f t="shared" si="0"/>
        <v>3.7500000034924597E-3</v>
      </c>
      <c r="F53" t="str">
        <f>CONCATENATE(INDEX(Telefonkönyv!$A$2:$A$63,MATCH(Hívások!A53,Telefonkönyv!$C$2:$C$63,0))," ",INDEX(Telefonkönyv!$B$2:$B$63,MATCH(Hívások!A53,Telefonkönyv!$C$2:$C$63,0)))</f>
        <v>Csurai Fruzsina ügyintéző</v>
      </c>
      <c r="G53" s="5">
        <f t="shared" si="1"/>
        <v>525</v>
      </c>
    </row>
    <row r="54" spans="1:7" x14ac:dyDescent="0.25">
      <c r="A54">
        <v>136</v>
      </c>
      <c r="B54" t="s">
        <v>11</v>
      </c>
      <c r="C54" s="3">
        <v>39972.513506944444</v>
      </c>
      <c r="D54" s="3">
        <v>39972.527048611111</v>
      </c>
      <c r="E54" s="2">
        <f t="shared" si="0"/>
        <v>1.3541666667151731E-2</v>
      </c>
      <c r="F54" t="str">
        <f>CONCATENATE(INDEX(Telefonkönyv!$A$2:$A$63,MATCH(Hívások!A54,Telefonkönyv!$C$2:$C$63,0))," ",INDEX(Telefonkönyv!$B$2:$B$63,MATCH(Hívások!A54,Telefonkönyv!$C$2:$C$63,0)))</f>
        <v>Kégli Máté ügyintéző</v>
      </c>
      <c r="G54" s="5">
        <f t="shared" si="1"/>
        <v>1645</v>
      </c>
    </row>
    <row r="55" spans="1:7" x14ac:dyDescent="0.25">
      <c r="A55">
        <v>137</v>
      </c>
      <c r="B55" t="s">
        <v>9</v>
      </c>
      <c r="C55" s="3">
        <v>39972.513692129629</v>
      </c>
      <c r="D55" s="3">
        <v>39972.543020833335</v>
      </c>
      <c r="E55" s="2">
        <f t="shared" si="0"/>
        <v>2.9328703705687076E-2</v>
      </c>
      <c r="F55" t="str">
        <f>CONCATENATE(INDEX(Telefonkönyv!$A$2:$A$63,MATCH(Hívások!A55,Telefonkönyv!$C$2:$C$63,0))," ",INDEX(Telefonkönyv!$B$2:$B$63,MATCH(Hívások!A55,Telefonkönyv!$C$2:$C$63,0)))</f>
        <v>Bertalan József ügyintéző</v>
      </c>
      <c r="G55" s="5">
        <f t="shared" si="1"/>
        <v>3275</v>
      </c>
    </row>
    <row r="56" spans="1:7" x14ac:dyDescent="0.25">
      <c r="A56">
        <v>152</v>
      </c>
      <c r="B56" t="s">
        <v>6</v>
      </c>
      <c r="C56" s="3">
        <v>39972.515347222223</v>
      </c>
      <c r="D56" s="3">
        <v>39972.52847222222</v>
      </c>
      <c r="E56" s="2">
        <f t="shared" si="0"/>
        <v>1.3124999997671694E-2</v>
      </c>
      <c r="F56" t="str">
        <f>CONCATENATE(INDEX(Telefonkönyv!$A$2:$A$63,MATCH(Hívások!A56,Telefonkönyv!$C$2:$C$63,0))," ",INDEX(Telefonkönyv!$B$2:$B$63,MATCH(Hívások!A56,Telefonkönyv!$C$2:$C$63,0)))</f>
        <v>Viola Klára ügyintéző</v>
      </c>
      <c r="G56" s="5">
        <f t="shared" si="1"/>
        <v>1565</v>
      </c>
    </row>
    <row r="57" spans="1:7" x14ac:dyDescent="0.25">
      <c r="A57">
        <v>160</v>
      </c>
      <c r="B57" t="s">
        <v>14</v>
      </c>
      <c r="C57" s="3">
        <v>39972.51766203704</v>
      </c>
      <c r="D57" s="3">
        <v>39972.554247685184</v>
      </c>
      <c r="E57" s="2">
        <f t="shared" si="0"/>
        <v>3.6585648143955041E-2</v>
      </c>
      <c r="F57" t="str">
        <f>CONCATENATE(INDEX(Telefonkönyv!$A$2:$A$63,MATCH(Hívások!A57,Telefonkönyv!$C$2:$C$63,0))," ",INDEX(Telefonkönyv!$B$2:$B$63,MATCH(Hívások!A57,Telefonkönyv!$C$2:$C$63,0)))</f>
        <v>Fosztó Gábor ügyintéző</v>
      </c>
      <c r="G57" s="5">
        <f t="shared" si="1"/>
        <v>4285</v>
      </c>
    </row>
    <row r="58" spans="1:7" x14ac:dyDescent="0.25">
      <c r="A58">
        <v>123</v>
      </c>
      <c r="B58" t="s">
        <v>7</v>
      </c>
      <c r="C58" s="3">
        <v>39972.524027777778</v>
      </c>
      <c r="D58" s="3">
        <v>39972.540405092594</v>
      </c>
      <c r="E58" s="2">
        <f t="shared" si="0"/>
        <v>1.6377314816054422E-2</v>
      </c>
      <c r="F58" t="str">
        <f>CONCATENATE(INDEX(Telefonkönyv!$A$2:$A$63,MATCH(Hívások!A58,Telefonkönyv!$C$2:$C$63,0))," ",INDEX(Telefonkönyv!$B$2:$B$63,MATCH(Hívások!A58,Telefonkönyv!$C$2:$C$63,0)))</f>
        <v>Juhász Andrea ügyintéző</v>
      </c>
      <c r="G58" s="5">
        <f t="shared" si="1"/>
        <v>1850</v>
      </c>
    </row>
    <row r="59" spans="1:7" x14ac:dyDescent="0.25">
      <c r="A59">
        <v>143</v>
      </c>
      <c r="B59" t="s">
        <v>9</v>
      </c>
      <c r="C59" s="3">
        <v>39972.529953703706</v>
      </c>
      <c r="D59" s="3">
        <v>39972.555578703701</v>
      </c>
      <c r="E59" s="2">
        <f t="shared" si="0"/>
        <v>2.5624999994761311E-2</v>
      </c>
      <c r="F59" t="str">
        <f>CONCATENATE(INDEX(Telefonkönyv!$A$2:$A$63,MATCH(Hívások!A59,Telefonkönyv!$C$2:$C$63,0))," ",INDEX(Telefonkönyv!$B$2:$B$63,MATCH(Hívások!A59,Telefonkönyv!$C$2:$C$63,0)))</f>
        <v>Tringel Franciska ügyintéző</v>
      </c>
      <c r="G59" s="5">
        <f t="shared" si="1"/>
        <v>2825</v>
      </c>
    </row>
    <row r="60" spans="1:7" x14ac:dyDescent="0.25">
      <c r="A60">
        <v>110</v>
      </c>
      <c r="B60" t="s">
        <v>12</v>
      </c>
      <c r="C60" s="3">
        <v>39972.530694444446</v>
      </c>
      <c r="D60" s="3">
        <v>39972.563576388886</v>
      </c>
      <c r="E60" s="2">
        <f t="shared" si="0"/>
        <v>3.2881944440305233E-2</v>
      </c>
      <c r="F60" t="str">
        <f>CONCATENATE(INDEX(Telefonkönyv!$A$2:$A$63,MATCH(Hívások!A60,Telefonkönyv!$C$2:$C$63,0))," ",INDEX(Telefonkönyv!$B$2:$B$63,MATCH(Hívások!A60,Telefonkönyv!$C$2:$C$63,0)))</f>
        <v>Tóth Tímea középvezető</v>
      </c>
      <c r="G60" s="5">
        <f t="shared" si="1"/>
        <v>3650</v>
      </c>
    </row>
    <row r="61" spans="1:7" x14ac:dyDescent="0.25">
      <c r="A61">
        <v>132</v>
      </c>
      <c r="B61" t="s">
        <v>5</v>
      </c>
      <c r="C61" s="3">
        <v>39972.533217592594</v>
      </c>
      <c r="D61" s="3">
        <v>39972.541967592595</v>
      </c>
      <c r="E61" s="2">
        <f t="shared" si="0"/>
        <v>8.7500000008731149E-3</v>
      </c>
      <c r="F61" t="str">
        <f>CONCATENATE(INDEX(Telefonkönyv!$A$2:$A$63,MATCH(Hívások!A61,Telefonkönyv!$C$2:$C$63,0))," ",INDEX(Telefonkönyv!$B$2:$B$63,MATCH(Hívások!A61,Telefonkönyv!$C$2:$C$63,0)))</f>
        <v>Pap Zsófia ügyintéző</v>
      </c>
      <c r="G61" s="5">
        <f t="shared" si="1"/>
        <v>1085</v>
      </c>
    </row>
    <row r="62" spans="1:7" x14ac:dyDescent="0.25">
      <c r="A62">
        <v>125</v>
      </c>
      <c r="B62" t="s">
        <v>8</v>
      </c>
      <c r="C62" s="3">
        <v>39972.535798611112</v>
      </c>
      <c r="D62" s="3">
        <v>39972.539490740739</v>
      </c>
      <c r="E62" s="2">
        <f t="shared" si="0"/>
        <v>3.6921296268701553E-3</v>
      </c>
      <c r="F62" t="str">
        <f>CONCATENATE(INDEX(Telefonkönyv!$A$2:$A$63,MATCH(Hívások!A62,Telefonkönyv!$C$2:$C$63,0))," ",INDEX(Telefonkönyv!$B$2:$B$63,MATCH(Hívások!A62,Telefonkönyv!$C$2:$C$63,0)))</f>
        <v>Éhes Piroska ügyintéző</v>
      </c>
      <c r="G62" s="5">
        <f t="shared" si="1"/>
        <v>525</v>
      </c>
    </row>
    <row r="63" spans="1:7" x14ac:dyDescent="0.25">
      <c r="A63">
        <v>155</v>
      </c>
      <c r="B63" t="s">
        <v>9</v>
      </c>
      <c r="C63" s="3">
        <v>39972.536585648151</v>
      </c>
      <c r="D63" s="3">
        <v>39972.570092592592</v>
      </c>
      <c r="E63" s="2">
        <f t="shared" si="0"/>
        <v>3.350694444088731E-2</v>
      </c>
      <c r="F63" t="str">
        <f>CONCATENATE(INDEX(Telefonkönyv!$A$2:$A$63,MATCH(Hívások!A63,Telefonkönyv!$C$2:$C$63,0))," ",INDEX(Telefonkönyv!$B$2:$B$63,MATCH(Hívások!A63,Telefonkönyv!$C$2:$C$63,0)))</f>
        <v>Bölöni Antal ügyintéző</v>
      </c>
      <c r="G63" s="5">
        <f t="shared" si="1"/>
        <v>3725</v>
      </c>
    </row>
    <row r="64" spans="1:7" x14ac:dyDescent="0.25">
      <c r="A64">
        <v>151</v>
      </c>
      <c r="B64" t="s">
        <v>15</v>
      </c>
      <c r="C64" s="3">
        <v>39972.536782407406</v>
      </c>
      <c r="D64" s="3">
        <v>39972.539444444446</v>
      </c>
      <c r="E64" s="2">
        <f t="shared" si="0"/>
        <v>2.6620370408636518E-3</v>
      </c>
      <c r="F64" t="str">
        <f>CONCATENATE(INDEX(Telefonkönyv!$A$2:$A$63,MATCH(Hívások!A64,Telefonkönyv!$C$2:$C$63,0))," ",INDEX(Telefonkönyv!$B$2:$B$63,MATCH(Hívások!A64,Telefonkönyv!$C$2:$C$63,0)))</f>
        <v>Lovas Helga ügyintéző</v>
      </c>
      <c r="G64" s="5">
        <f t="shared" si="1"/>
        <v>400</v>
      </c>
    </row>
    <row r="65" spans="1:7" x14ac:dyDescent="0.25">
      <c r="A65">
        <v>130</v>
      </c>
      <c r="B65" t="s">
        <v>10</v>
      </c>
      <c r="C65" s="3">
        <v>39972.537222222221</v>
      </c>
      <c r="D65" s="3">
        <v>39972.544178240743</v>
      </c>
      <c r="E65" s="2">
        <f t="shared" si="0"/>
        <v>6.9560185220325366E-3</v>
      </c>
      <c r="F65" t="str">
        <f>CONCATENATE(INDEX(Telefonkönyv!$A$2:$A$63,MATCH(Hívások!A65,Telefonkönyv!$C$2:$C$63,0))," ",INDEX(Telefonkönyv!$B$2:$B$63,MATCH(Hívások!A65,Telefonkönyv!$C$2:$C$63,0)))</f>
        <v>Gál Zsuzsa ügyintéző</v>
      </c>
      <c r="G65" s="5">
        <f t="shared" si="1"/>
        <v>995</v>
      </c>
    </row>
    <row r="66" spans="1:7" x14ac:dyDescent="0.25">
      <c r="A66">
        <v>141</v>
      </c>
      <c r="B66" t="s">
        <v>10</v>
      </c>
      <c r="C66" s="3">
        <v>39972.549016203702</v>
      </c>
      <c r="D66" s="3">
        <v>39972.568101851852</v>
      </c>
      <c r="E66" s="2">
        <f t="shared" si="0"/>
        <v>1.9085648149484769E-2</v>
      </c>
      <c r="F66" t="str">
        <f>CONCATENATE(INDEX(Telefonkönyv!$A$2:$A$63,MATCH(Hívások!A66,Telefonkönyv!$C$2:$C$63,0))," ",INDEX(Telefonkönyv!$B$2:$B$63,MATCH(Hívások!A66,Telefonkönyv!$C$2:$C$63,0)))</f>
        <v>Harmath Szabolcs ügyintéző</v>
      </c>
      <c r="G66" s="5">
        <f t="shared" si="1"/>
        <v>2440</v>
      </c>
    </row>
    <row r="67" spans="1:7" x14ac:dyDescent="0.25">
      <c r="A67">
        <v>125</v>
      </c>
      <c r="B67" t="s">
        <v>8</v>
      </c>
      <c r="C67" s="3">
        <v>39972.549155092594</v>
      </c>
      <c r="D67" s="3">
        <v>39972.553055555552</v>
      </c>
      <c r="E67" s="2">
        <f t="shared" ref="E67:E130" si="2">D67-C67</f>
        <v>3.900462957972195E-3</v>
      </c>
      <c r="F67" t="str">
        <f>CONCATENATE(INDEX(Telefonkönyv!$A$2:$A$63,MATCH(Hívások!A67,Telefonkönyv!$C$2:$C$63,0))," ",INDEX(Telefonkönyv!$B$2:$B$63,MATCH(Hívások!A67,Telefonkönyv!$C$2:$C$63,0)))</f>
        <v>Éhes Piroska ügyintéző</v>
      </c>
      <c r="G67" s="5">
        <f t="shared" ref="G67:G130" si="3">VLOOKUP(B67,$P$2:$S$13,3,FALSE)+IF(SECOND(E67)=0,MINUTE(E67),MINUTE(E67)+1)*VLOOKUP(B67,$P$2:$S$13,4,FALSE)</f>
        <v>525</v>
      </c>
    </row>
    <row r="68" spans="1:7" x14ac:dyDescent="0.25">
      <c r="A68">
        <v>106</v>
      </c>
      <c r="B68" t="s">
        <v>8</v>
      </c>
      <c r="C68" s="3">
        <v>39972.549351851849</v>
      </c>
      <c r="D68" s="3">
        <v>39972.5778125</v>
      </c>
      <c r="E68" s="2">
        <f t="shared" si="2"/>
        <v>2.846064815093996E-2</v>
      </c>
      <c r="F68" t="str">
        <f>CONCATENATE(INDEX(Telefonkönyv!$A$2:$A$63,MATCH(Hívások!A68,Telefonkönyv!$C$2:$C$63,0))," ",INDEX(Telefonkönyv!$B$2:$B$63,MATCH(Hívások!A68,Telefonkönyv!$C$2:$C$63,0)))</f>
        <v>Kalincsák Hanga ügyintéző</v>
      </c>
      <c r="G68" s="5">
        <f t="shared" si="3"/>
        <v>3325</v>
      </c>
    </row>
    <row r="69" spans="1:7" x14ac:dyDescent="0.25">
      <c r="A69">
        <v>144</v>
      </c>
      <c r="B69" t="s">
        <v>14</v>
      </c>
      <c r="C69" s="3">
        <v>39972.54954861111</v>
      </c>
      <c r="D69" s="3">
        <v>39972.567673611113</v>
      </c>
      <c r="E69" s="2">
        <f t="shared" si="2"/>
        <v>1.8125000002328306E-2</v>
      </c>
      <c r="F69" t="str">
        <f>CONCATENATE(INDEX(Telefonkönyv!$A$2:$A$63,MATCH(Hívások!A69,Telefonkönyv!$C$2:$C$63,0))," ",INDEX(Telefonkönyv!$B$2:$B$63,MATCH(Hívások!A69,Telefonkönyv!$C$2:$C$63,0)))</f>
        <v>Bózsing Gergely ügyintéző</v>
      </c>
      <c r="G69" s="5">
        <f t="shared" si="3"/>
        <v>2205</v>
      </c>
    </row>
    <row r="70" spans="1:7" x14ac:dyDescent="0.25">
      <c r="A70">
        <v>123</v>
      </c>
      <c r="B70" t="s">
        <v>7</v>
      </c>
      <c r="C70" s="3">
        <v>39972.550254629627</v>
      </c>
      <c r="D70" s="3">
        <v>39972.55636574074</v>
      </c>
      <c r="E70" s="2">
        <f t="shared" si="2"/>
        <v>6.1111111135687679E-3</v>
      </c>
      <c r="F70" t="str">
        <f>CONCATENATE(INDEX(Telefonkönyv!$A$2:$A$63,MATCH(Hívások!A70,Telefonkönyv!$C$2:$C$63,0))," ",INDEX(Telefonkönyv!$B$2:$B$63,MATCH(Hívások!A70,Telefonkönyv!$C$2:$C$63,0)))</f>
        <v>Juhász Andrea ügyintéző</v>
      </c>
      <c r="G70" s="5">
        <f t="shared" si="3"/>
        <v>725</v>
      </c>
    </row>
    <row r="71" spans="1:7" x14ac:dyDescent="0.25">
      <c r="A71">
        <v>157</v>
      </c>
      <c r="B71" t="s">
        <v>6</v>
      </c>
      <c r="C71" s="3">
        <v>39972.551840277774</v>
      </c>
      <c r="D71" s="3">
        <v>39972.591261574074</v>
      </c>
      <c r="E71" s="2">
        <f t="shared" si="2"/>
        <v>3.942129630013369E-2</v>
      </c>
      <c r="F71" t="str">
        <f>CONCATENATE(INDEX(Telefonkönyv!$A$2:$A$63,MATCH(Hívások!A71,Telefonkönyv!$C$2:$C$63,0))," ",INDEX(Telefonkönyv!$B$2:$B$63,MATCH(Hívások!A71,Telefonkönyv!$C$2:$C$63,0)))</f>
        <v>Tardos György ügyintéző</v>
      </c>
      <c r="G71" s="5">
        <f t="shared" si="3"/>
        <v>4605</v>
      </c>
    </row>
    <row r="72" spans="1:7" x14ac:dyDescent="0.25">
      <c r="A72">
        <v>125</v>
      </c>
      <c r="B72" t="s">
        <v>8</v>
      </c>
      <c r="C72" s="3">
        <v>39972.555023148147</v>
      </c>
      <c r="D72" s="3">
        <v>39972.583020833335</v>
      </c>
      <c r="E72" s="2">
        <f t="shared" si="2"/>
        <v>2.7997685188893229E-2</v>
      </c>
      <c r="F72" t="str">
        <f>CONCATENATE(INDEX(Telefonkönyv!$A$2:$A$63,MATCH(Hívások!A72,Telefonkönyv!$C$2:$C$63,0))," ",INDEX(Telefonkönyv!$B$2:$B$63,MATCH(Hívások!A72,Telefonkönyv!$C$2:$C$63,0)))</f>
        <v>Éhes Piroska ügyintéző</v>
      </c>
      <c r="G72" s="5">
        <f t="shared" si="3"/>
        <v>3325</v>
      </c>
    </row>
    <row r="73" spans="1:7" x14ac:dyDescent="0.25">
      <c r="A73">
        <v>142</v>
      </c>
      <c r="B73" t="s">
        <v>4</v>
      </c>
      <c r="C73" s="3">
        <v>39972.557870370372</v>
      </c>
      <c r="D73" s="3">
        <v>39972.56287037037</v>
      </c>
      <c r="E73" s="2">
        <f t="shared" si="2"/>
        <v>4.9999999973806553E-3</v>
      </c>
      <c r="F73" t="str">
        <f>CONCATENATE(INDEX(Telefonkönyv!$A$2:$A$63,MATCH(Hívások!A73,Telefonkönyv!$C$2:$C$63,0))," ",INDEX(Telefonkönyv!$B$2:$B$63,MATCH(Hívások!A73,Telefonkönyv!$C$2:$C$63,0)))</f>
        <v>Varkoly Lili ügyintéző</v>
      </c>
      <c r="G73" s="5">
        <f t="shared" si="3"/>
        <v>620</v>
      </c>
    </row>
    <row r="74" spans="1:7" x14ac:dyDescent="0.25">
      <c r="A74">
        <v>156</v>
      </c>
      <c r="B74" t="s">
        <v>7</v>
      </c>
      <c r="C74" s="3">
        <v>39972.558298611111</v>
      </c>
      <c r="D74" s="3">
        <v>39972.57371527778</v>
      </c>
      <c r="E74" s="2">
        <f t="shared" si="2"/>
        <v>1.541666666889796E-2</v>
      </c>
      <c r="F74" t="str">
        <f>CONCATENATE(INDEX(Telefonkönyv!$A$2:$A$63,MATCH(Hívások!A74,Telefonkönyv!$C$2:$C$63,0))," ",INDEX(Telefonkönyv!$B$2:$B$63,MATCH(Hívások!A74,Telefonkönyv!$C$2:$C$63,0)))</f>
        <v>Ormai Nikolett ügyintéző</v>
      </c>
      <c r="G74" s="5">
        <f t="shared" si="3"/>
        <v>1775</v>
      </c>
    </row>
    <row r="75" spans="1:7" x14ac:dyDescent="0.25">
      <c r="A75">
        <v>149</v>
      </c>
      <c r="B75" t="s">
        <v>9</v>
      </c>
      <c r="C75" s="3">
        <v>39972.559305555558</v>
      </c>
      <c r="D75" s="3">
        <v>39972.563136574077</v>
      </c>
      <c r="E75" s="2">
        <f t="shared" si="2"/>
        <v>3.8310185191221535E-3</v>
      </c>
      <c r="F75" t="str">
        <f>CONCATENATE(INDEX(Telefonkönyv!$A$2:$A$63,MATCH(Hívások!A75,Telefonkönyv!$C$2:$C$63,0))," ",INDEX(Telefonkönyv!$B$2:$B$63,MATCH(Hívások!A75,Telefonkönyv!$C$2:$C$63,0)))</f>
        <v>Kerekes Zoltán középvezető</v>
      </c>
      <c r="G75" s="5">
        <f t="shared" si="3"/>
        <v>500</v>
      </c>
    </row>
    <row r="76" spans="1:7" x14ac:dyDescent="0.25">
      <c r="A76">
        <v>101</v>
      </c>
      <c r="B76" t="s">
        <v>11</v>
      </c>
      <c r="C76" s="3">
        <v>39972.563125000001</v>
      </c>
      <c r="D76" s="3">
        <v>39972.563206018516</v>
      </c>
      <c r="E76" s="2">
        <f t="shared" si="2"/>
        <v>8.1018515629693866E-5</v>
      </c>
      <c r="F76" t="str">
        <f>CONCATENATE(INDEX(Telefonkönyv!$A$2:$A$63,MATCH(Hívások!A76,Telefonkönyv!$C$2:$C$63,0))," ",INDEX(Telefonkönyv!$B$2:$B$63,MATCH(Hívások!A76,Telefonkönyv!$C$2:$C$63,0)))</f>
        <v>Szatmári Miklós ügyintéző</v>
      </c>
      <c r="G76" s="5">
        <f t="shared" si="3"/>
        <v>125</v>
      </c>
    </row>
    <row r="77" spans="1:7" x14ac:dyDescent="0.25">
      <c r="A77">
        <v>119</v>
      </c>
      <c r="B77" t="s">
        <v>10</v>
      </c>
      <c r="C77" s="3">
        <v>39972.564409722225</v>
      </c>
      <c r="D77" s="3">
        <v>39972.594375000001</v>
      </c>
      <c r="E77" s="2">
        <f t="shared" si="2"/>
        <v>2.9965277775772847E-2</v>
      </c>
      <c r="F77" t="str">
        <f>CONCATENATE(INDEX(Telefonkönyv!$A$2:$A$63,MATCH(Hívások!A77,Telefonkönyv!$C$2:$C$63,0))," ",INDEX(Telefonkönyv!$B$2:$B$63,MATCH(Hívások!A77,Telefonkönyv!$C$2:$C$63,0)))</f>
        <v>Kövér Krisztina ügyintéző</v>
      </c>
      <c r="G77" s="5">
        <f t="shared" si="3"/>
        <v>3800</v>
      </c>
    </row>
    <row r="78" spans="1:7" x14ac:dyDescent="0.25">
      <c r="A78">
        <v>133</v>
      </c>
      <c r="B78" t="s">
        <v>15</v>
      </c>
      <c r="C78" s="3">
        <v>39972.566944444443</v>
      </c>
      <c r="D78" s="3">
        <v>39972.57372685185</v>
      </c>
      <c r="E78" s="2">
        <f t="shared" si="2"/>
        <v>6.7824074067175388E-3</v>
      </c>
      <c r="F78" t="str">
        <f>CONCATENATE(INDEX(Telefonkönyv!$A$2:$A$63,MATCH(Hívások!A78,Telefonkönyv!$C$2:$C$63,0))," ",INDEX(Telefonkönyv!$B$2:$B$63,MATCH(Hívások!A78,Telefonkönyv!$C$2:$C$63,0)))</f>
        <v>Kálóczi Berta ügyintéző</v>
      </c>
      <c r="G78" s="5">
        <f t="shared" si="3"/>
        <v>910</v>
      </c>
    </row>
    <row r="79" spans="1:7" x14ac:dyDescent="0.25">
      <c r="A79">
        <v>132</v>
      </c>
      <c r="B79" t="s">
        <v>5</v>
      </c>
      <c r="C79" s="3">
        <v>39972.569479166668</v>
      </c>
      <c r="D79" s="3">
        <v>39972.579768518517</v>
      </c>
      <c r="E79" s="2">
        <f t="shared" si="2"/>
        <v>1.0289351848769002E-2</v>
      </c>
      <c r="F79" t="str">
        <f>CONCATENATE(INDEX(Telefonkönyv!$A$2:$A$63,MATCH(Hívások!A79,Telefonkönyv!$C$2:$C$63,0))," ",INDEX(Telefonkönyv!$B$2:$B$63,MATCH(Hívások!A79,Telefonkönyv!$C$2:$C$63,0)))</f>
        <v>Pap Zsófia ügyintéző</v>
      </c>
      <c r="G79" s="5">
        <f t="shared" si="3"/>
        <v>1245</v>
      </c>
    </row>
    <row r="80" spans="1:7" x14ac:dyDescent="0.25">
      <c r="A80">
        <v>149</v>
      </c>
      <c r="B80" t="s">
        <v>8</v>
      </c>
      <c r="C80" s="3">
        <v>39972.570717592593</v>
      </c>
      <c r="D80" s="3">
        <v>39972.611875000002</v>
      </c>
      <c r="E80" s="2">
        <f t="shared" si="2"/>
        <v>4.1157407409627922E-2</v>
      </c>
      <c r="F80" t="str">
        <f>CONCATENATE(INDEX(Telefonkönyv!$A$2:$A$63,MATCH(Hívások!A80,Telefonkönyv!$C$2:$C$63,0))," ",INDEX(Telefonkönyv!$B$2:$B$63,MATCH(Hívások!A80,Telefonkönyv!$C$2:$C$63,0)))</f>
        <v>Kerekes Zoltán középvezető</v>
      </c>
      <c r="G80" s="5">
        <f t="shared" si="3"/>
        <v>4845</v>
      </c>
    </row>
    <row r="81" spans="1:7" x14ac:dyDescent="0.25">
      <c r="A81">
        <v>155</v>
      </c>
      <c r="B81" t="s">
        <v>9</v>
      </c>
      <c r="C81" s="3">
        <v>39972.57739583333</v>
      </c>
      <c r="D81" s="3">
        <v>39972.58421296296</v>
      </c>
      <c r="E81" s="2">
        <f t="shared" si="2"/>
        <v>6.8171296297805384E-3</v>
      </c>
      <c r="F81" t="str">
        <f>CONCATENATE(INDEX(Telefonkönyv!$A$2:$A$63,MATCH(Hívások!A81,Telefonkönyv!$C$2:$C$63,0))," ",INDEX(Telefonkönyv!$B$2:$B$63,MATCH(Hívások!A81,Telefonkönyv!$C$2:$C$63,0)))</f>
        <v>Bölöni Antal ügyintéző</v>
      </c>
      <c r="G81" s="5">
        <f t="shared" si="3"/>
        <v>800</v>
      </c>
    </row>
    <row r="82" spans="1:7" x14ac:dyDescent="0.25">
      <c r="A82">
        <v>123</v>
      </c>
      <c r="B82" t="s">
        <v>7</v>
      </c>
      <c r="C82" s="3">
        <v>39972.5784375</v>
      </c>
      <c r="D82" s="3">
        <v>39972.601851851854</v>
      </c>
      <c r="E82" s="2">
        <f t="shared" si="2"/>
        <v>2.3414351853716653E-2</v>
      </c>
      <c r="F82" t="str">
        <f>CONCATENATE(INDEX(Telefonkönyv!$A$2:$A$63,MATCH(Hívások!A82,Telefonkönyv!$C$2:$C$63,0))," ",INDEX(Telefonkönyv!$B$2:$B$63,MATCH(Hívások!A82,Telefonkönyv!$C$2:$C$63,0)))</f>
        <v>Juhász Andrea ügyintéző</v>
      </c>
      <c r="G82" s="5">
        <f t="shared" si="3"/>
        <v>2600</v>
      </c>
    </row>
    <row r="83" spans="1:7" x14ac:dyDescent="0.25">
      <c r="A83">
        <v>105</v>
      </c>
      <c r="B83" t="s">
        <v>5</v>
      </c>
      <c r="C83" s="3">
        <v>39972.582997685182</v>
      </c>
      <c r="D83" s="3">
        <v>39972.591527777775</v>
      </c>
      <c r="E83" s="2">
        <f t="shared" si="2"/>
        <v>8.5300925929914229E-3</v>
      </c>
      <c r="F83" t="str">
        <f>CONCATENATE(INDEX(Telefonkönyv!$A$2:$A$63,MATCH(Hívások!A83,Telefonkönyv!$C$2:$C$63,0))," ",INDEX(Telefonkönyv!$B$2:$B$63,MATCH(Hívások!A83,Telefonkönyv!$C$2:$C$63,0)))</f>
        <v>Vadász Iván középvezető</v>
      </c>
      <c r="G83" s="5">
        <f t="shared" si="3"/>
        <v>1085</v>
      </c>
    </row>
    <row r="84" spans="1:7" x14ac:dyDescent="0.25">
      <c r="A84">
        <v>110</v>
      </c>
      <c r="B84" t="s">
        <v>13</v>
      </c>
      <c r="C84" s="3">
        <v>39972.582997685182</v>
      </c>
      <c r="D84" s="3">
        <v>39972.588206018518</v>
      </c>
      <c r="E84" s="2">
        <f t="shared" si="2"/>
        <v>5.2083333357586525E-3</v>
      </c>
      <c r="F84" t="str">
        <f>CONCATENATE(INDEX(Telefonkönyv!$A$2:$A$63,MATCH(Hívások!A84,Telefonkönyv!$C$2:$C$63,0))," ",INDEX(Telefonkönyv!$B$2:$B$63,MATCH(Hívások!A84,Telefonkönyv!$C$2:$C$63,0)))</f>
        <v>Tóth Tímea középvezető</v>
      </c>
      <c r="G84" s="5">
        <f t="shared" si="3"/>
        <v>685</v>
      </c>
    </row>
    <row r="85" spans="1:7" x14ac:dyDescent="0.25">
      <c r="A85">
        <v>129</v>
      </c>
      <c r="B85" t="s">
        <v>8</v>
      </c>
      <c r="C85" s="3">
        <v>39972.588136574072</v>
      </c>
      <c r="D85" s="3">
        <v>39972.620185185187</v>
      </c>
      <c r="E85" s="2">
        <f t="shared" si="2"/>
        <v>3.2048611115897074E-2</v>
      </c>
      <c r="F85" t="str">
        <f>CONCATENATE(INDEX(Telefonkönyv!$A$2:$A$63,MATCH(Hívások!A85,Telefonkönyv!$C$2:$C$63,0))," ",INDEX(Telefonkönyv!$B$2:$B$63,MATCH(Hívások!A85,Telefonkönyv!$C$2:$C$63,0)))</f>
        <v>Huszár Ildikó középvezető</v>
      </c>
      <c r="G85" s="5">
        <f t="shared" si="3"/>
        <v>3805</v>
      </c>
    </row>
    <row r="86" spans="1:7" x14ac:dyDescent="0.25">
      <c r="A86">
        <v>133</v>
      </c>
      <c r="B86" t="s">
        <v>15</v>
      </c>
      <c r="C86" s="3">
        <v>39972.588275462964</v>
      </c>
      <c r="D86" s="3">
        <v>39972.590104166666</v>
      </c>
      <c r="E86" s="2">
        <f t="shared" si="2"/>
        <v>1.8287037019035779E-3</v>
      </c>
      <c r="F86" t="str">
        <f>CONCATENATE(INDEX(Telefonkönyv!$A$2:$A$63,MATCH(Hívások!A86,Telefonkönyv!$C$2:$C$63,0))," ",INDEX(Telefonkönyv!$B$2:$B$63,MATCH(Hívások!A86,Telefonkönyv!$C$2:$C$63,0)))</f>
        <v>Kálóczi Berta ügyintéző</v>
      </c>
      <c r="G86" s="5">
        <f t="shared" si="3"/>
        <v>315</v>
      </c>
    </row>
    <row r="87" spans="1:7" x14ac:dyDescent="0.25">
      <c r="A87">
        <v>155</v>
      </c>
      <c r="B87" t="s">
        <v>9</v>
      </c>
      <c r="C87" s="3">
        <v>39972.58861111111</v>
      </c>
      <c r="D87" s="3">
        <v>39972.616689814815</v>
      </c>
      <c r="E87" s="2">
        <f t="shared" si="2"/>
        <v>2.8078703704522923E-2</v>
      </c>
      <c r="F87" t="str">
        <f>CONCATENATE(INDEX(Telefonkönyv!$A$2:$A$63,MATCH(Hívások!A87,Telefonkönyv!$C$2:$C$63,0))," ",INDEX(Telefonkönyv!$B$2:$B$63,MATCH(Hívások!A87,Telefonkönyv!$C$2:$C$63,0)))</f>
        <v>Bölöni Antal ügyintéző</v>
      </c>
      <c r="G87" s="5">
        <f t="shared" si="3"/>
        <v>3125</v>
      </c>
    </row>
    <row r="88" spans="1:7" x14ac:dyDescent="0.25">
      <c r="A88">
        <v>137</v>
      </c>
      <c r="B88" t="s">
        <v>9</v>
      </c>
      <c r="C88" s="3">
        <v>39972.591354166667</v>
      </c>
      <c r="D88" s="3">
        <v>39972.630231481482</v>
      </c>
      <c r="E88" s="2">
        <f t="shared" si="2"/>
        <v>3.8877314815181307E-2</v>
      </c>
      <c r="F88" t="str">
        <f>CONCATENATE(INDEX(Telefonkönyv!$A$2:$A$63,MATCH(Hívások!A88,Telefonkönyv!$C$2:$C$63,0))," ",INDEX(Telefonkönyv!$B$2:$B$63,MATCH(Hívások!A88,Telefonkönyv!$C$2:$C$63,0)))</f>
        <v>Bertalan József ügyintéző</v>
      </c>
      <c r="G88" s="5">
        <f t="shared" si="3"/>
        <v>4250</v>
      </c>
    </row>
    <row r="89" spans="1:7" x14ac:dyDescent="0.25">
      <c r="A89">
        <v>146</v>
      </c>
      <c r="B89" t="s">
        <v>10</v>
      </c>
      <c r="C89" s="3">
        <v>39972.593865740739</v>
      </c>
      <c r="D89" s="3">
        <v>39972.632777777777</v>
      </c>
      <c r="E89" s="2">
        <f t="shared" si="2"/>
        <v>3.8912037038244307E-2</v>
      </c>
      <c r="F89" t="str">
        <f>CONCATENATE(INDEX(Telefonkönyv!$A$2:$A$63,MATCH(Hívások!A89,Telefonkönyv!$C$2:$C$63,0))," ",INDEX(Telefonkönyv!$B$2:$B$63,MATCH(Hívások!A89,Telefonkönyv!$C$2:$C$63,0)))</f>
        <v>Bartus Sándor felsővezető</v>
      </c>
      <c r="G89" s="5">
        <f t="shared" si="3"/>
        <v>4905</v>
      </c>
    </row>
    <row r="90" spans="1:7" x14ac:dyDescent="0.25">
      <c r="A90">
        <v>120</v>
      </c>
      <c r="B90" t="s">
        <v>12</v>
      </c>
      <c r="C90" s="3">
        <v>39972.593900462962</v>
      </c>
      <c r="D90" s="3">
        <v>39972.607604166667</v>
      </c>
      <c r="E90" s="2">
        <f t="shared" si="2"/>
        <v>1.3703703705687076E-2</v>
      </c>
      <c r="F90" t="str">
        <f>CONCATENATE(INDEX(Telefonkönyv!$A$2:$A$63,MATCH(Hívások!A90,Telefonkönyv!$C$2:$C$63,0))," ",INDEX(Telefonkönyv!$B$2:$B$63,MATCH(Hívások!A90,Telefonkönyv!$C$2:$C$63,0)))</f>
        <v>Szalay Ákos ügyintéző</v>
      </c>
      <c r="G90" s="5">
        <f t="shared" si="3"/>
        <v>1550</v>
      </c>
    </row>
    <row r="91" spans="1:7" x14ac:dyDescent="0.25">
      <c r="A91">
        <v>132</v>
      </c>
      <c r="B91" t="s">
        <v>5</v>
      </c>
      <c r="C91" s="3">
        <v>39972.595810185187</v>
      </c>
      <c r="D91" s="3">
        <v>39972.600694444445</v>
      </c>
      <c r="E91" s="2">
        <f t="shared" si="2"/>
        <v>4.8842592586879618E-3</v>
      </c>
      <c r="F91" t="str">
        <f>CONCATENATE(INDEX(Telefonkönyv!$A$2:$A$63,MATCH(Hívások!A91,Telefonkönyv!$C$2:$C$63,0))," ",INDEX(Telefonkönyv!$B$2:$B$63,MATCH(Hívások!A91,Telefonkönyv!$C$2:$C$63,0)))</f>
        <v>Pap Zsófia ügyintéző</v>
      </c>
      <c r="G91" s="5">
        <f t="shared" si="3"/>
        <v>685</v>
      </c>
    </row>
    <row r="92" spans="1:7" x14ac:dyDescent="0.25">
      <c r="A92">
        <v>114</v>
      </c>
      <c r="B92" t="s">
        <v>11</v>
      </c>
      <c r="C92" s="3">
        <v>39972.595821759256</v>
      </c>
      <c r="D92" s="3">
        <v>39972.603819444441</v>
      </c>
      <c r="E92" s="2">
        <f t="shared" si="2"/>
        <v>7.9976851848186925E-3</v>
      </c>
      <c r="F92" t="str">
        <f>CONCATENATE(INDEX(Telefonkönyv!$A$2:$A$63,MATCH(Hívások!A92,Telefonkönyv!$C$2:$C$63,0))," ",INDEX(Telefonkönyv!$B$2:$B$63,MATCH(Hívások!A92,Telefonkönyv!$C$2:$C$63,0)))</f>
        <v>Bakonyi Mátyás ügyintéző</v>
      </c>
      <c r="G92" s="5">
        <f t="shared" si="3"/>
        <v>1005</v>
      </c>
    </row>
    <row r="93" spans="1:7" x14ac:dyDescent="0.25">
      <c r="A93">
        <v>125</v>
      </c>
      <c r="B93" t="s">
        <v>8</v>
      </c>
      <c r="C93" s="3">
        <v>39972.598194444443</v>
      </c>
      <c r="D93" s="3">
        <v>39972.631863425922</v>
      </c>
      <c r="E93" s="2">
        <f t="shared" si="2"/>
        <v>3.3668981479422655E-2</v>
      </c>
      <c r="F93" t="str">
        <f>CONCATENATE(INDEX(Telefonkönyv!$A$2:$A$63,MATCH(Hívások!A93,Telefonkönyv!$C$2:$C$63,0))," ",INDEX(Telefonkönyv!$B$2:$B$63,MATCH(Hívások!A93,Telefonkönyv!$C$2:$C$63,0)))</f>
        <v>Éhes Piroska ügyintéző</v>
      </c>
      <c r="G93" s="5">
        <f t="shared" si="3"/>
        <v>3965</v>
      </c>
    </row>
    <row r="94" spans="1:7" x14ac:dyDescent="0.25">
      <c r="A94">
        <v>105</v>
      </c>
      <c r="B94" t="s">
        <v>5</v>
      </c>
      <c r="C94" s="3">
        <v>39972.598506944443</v>
      </c>
      <c r="D94" s="3">
        <v>39972.606388888889</v>
      </c>
      <c r="E94" s="2">
        <f t="shared" si="2"/>
        <v>7.8819444461259991E-3</v>
      </c>
      <c r="F94" t="str">
        <f>CONCATENATE(INDEX(Telefonkönyv!$A$2:$A$63,MATCH(Hívások!A94,Telefonkönyv!$C$2:$C$63,0))," ",INDEX(Telefonkönyv!$B$2:$B$63,MATCH(Hívások!A94,Telefonkönyv!$C$2:$C$63,0)))</f>
        <v>Vadász Iván középvezető</v>
      </c>
      <c r="G94" s="5">
        <f t="shared" si="3"/>
        <v>1005</v>
      </c>
    </row>
    <row r="95" spans="1:7" x14ac:dyDescent="0.25">
      <c r="A95">
        <v>140</v>
      </c>
      <c r="B95" t="s">
        <v>5</v>
      </c>
      <c r="C95" s="3">
        <v>39972.598807870374</v>
      </c>
      <c r="D95" s="3">
        <v>39972.604722222219</v>
      </c>
      <c r="E95" s="2">
        <f t="shared" si="2"/>
        <v>5.9143518446944654E-3</v>
      </c>
      <c r="F95" t="str">
        <f>CONCATENATE(INDEX(Telefonkönyv!$A$2:$A$63,MATCH(Hívások!A95,Telefonkönyv!$C$2:$C$63,0))," ",INDEX(Telefonkönyv!$B$2:$B$63,MATCH(Hívások!A95,Telefonkönyv!$C$2:$C$63,0)))</f>
        <v>Szunomár Flóra ügyintéző</v>
      </c>
      <c r="G95" s="5">
        <f t="shared" si="3"/>
        <v>765</v>
      </c>
    </row>
    <row r="96" spans="1:7" x14ac:dyDescent="0.25">
      <c r="A96">
        <v>145</v>
      </c>
      <c r="B96" t="s">
        <v>12</v>
      </c>
      <c r="C96" s="3">
        <v>39972.608472222222</v>
      </c>
      <c r="D96" s="3">
        <v>39972.611770833333</v>
      </c>
      <c r="E96" s="2">
        <f t="shared" si="2"/>
        <v>3.2986111109494232E-3</v>
      </c>
      <c r="F96" t="str">
        <f>CONCATENATE(INDEX(Telefonkönyv!$A$2:$A$63,MATCH(Hívások!A96,Telefonkönyv!$C$2:$C$63,0))," ",INDEX(Telefonkönyv!$B$2:$B$63,MATCH(Hívások!A96,Telefonkönyv!$C$2:$C$63,0)))</f>
        <v>Bednai Linda ügyintéző</v>
      </c>
      <c r="G96" s="5">
        <f t="shared" si="3"/>
        <v>425</v>
      </c>
    </row>
    <row r="97" spans="1:7" x14ac:dyDescent="0.25">
      <c r="A97">
        <v>140</v>
      </c>
      <c r="B97" t="s">
        <v>5</v>
      </c>
      <c r="C97" s="3">
        <v>39972.61550925926</v>
      </c>
      <c r="D97" s="3">
        <v>39972.623263888891</v>
      </c>
      <c r="E97" s="2">
        <f t="shared" si="2"/>
        <v>7.7546296306536533E-3</v>
      </c>
      <c r="F97" t="str">
        <f>CONCATENATE(INDEX(Telefonkönyv!$A$2:$A$63,MATCH(Hívások!A97,Telefonkönyv!$C$2:$C$63,0))," ",INDEX(Telefonkönyv!$B$2:$B$63,MATCH(Hívások!A97,Telefonkönyv!$C$2:$C$63,0)))</f>
        <v>Szunomár Flóra ügyintéző</v>
      </c>
      <c r="G97" s="5">
        <f t="shared" si="3"/>
        <v>1005</v>
      </c>
    </row>
    <row r="98" spans="1:7" x14ac:dyDescent="0.25">
      <c r="A98">
        <v>132</v>
      </c>
      <c r="B98" t="s">
        <v>5</v>
      </c>
      <c r="C98" s="3">
        <v>39972.615659722222</v>
      </c>
      <c r="D98" s="3">
        <v>39972.619699074072</v>
      </c>
      <c r="E98" s="2">
        <f t="shared" si="2"/>
        <v>4.0393518502241932E-3</v>
      </c>
      <c r="F98" t="str">
        <f>CONCATENATE(INDEX(Telefonkönyv!$A$2:$A$63,MATCH(Hívások!A98,Telefonkönyv!$C$2:$C$63,0))," ",INDEX(Telefonkönyv!$B$2:$B$63,MATCH(Hívások!A98,Telefonkönyv!$C$2:$C$63,0)))</f>
        <v>Pap Zsófia ügyintéző</v>
      </c>
      <c r="G98" s="5">
        <f t="shared" si="3"/>
        <v>525</v>
      </c>
    </row>
    <row r="99" spans="1:7" x14ac:dyDescent="0.25">
      <c r="A99">
        <v>136</v>
      </c>
      <c r="B99" t="s">
        <v>11</v>
      </c>
      <c r="C99" s="3">
        <v>39972.617604166669</v>
      </c>
      <c r="D99" s="3">
        <v>39972.630358796298</v>
      </c>
      <c r="E99" s="2">
        <f t="shared" si="2"/>
        <v>1.2754629628034309E-2</v>
      </c>
      <c r="F99" t="str">
        <f>CONCATENATE(INDEX(Telefonkönyv!$A$2:$A$63,MATCH(Hívások!A99,Telefonkönyv!$C$2:$C$63,0))," ",INDEX(Telefonkönyv!$B$2:$B$63,MATCH(Hívások!A99,Telefonkönyv!$C$2:$C$63,0)))</f>
        <v>Kégli Máté ügyintéző</v>
      </c>
      <c r="G99" s="5">
        <f t="shared" si="3"/>
        <v>1565</v>
      </c>
    </row>
    <row r="100" spans="1:7" x14ac:dyDescent="0.25">
      <c r="A100">
        <v>143</v>
      </c>
      <c r="B100" t="s">
        <v>9</v>
      </c>
      <c r="C100" s="3">
        <v>39972.621388888889</v>
      </c>
      <c r="D100" s="3">
        <v>39972.661886574075</v>
      </c>
      <c r="E100" s="2">
        <f t="shared" si="2"/>
        <v>4.0497685185982846E-2</v>
      </c>
      <c r="F100" t="str">
        <f>CONCATENATE(INDEX(Telefonkönyv!$A$2:$A$63,MATCH(Hívások!A100,Telefonkönyv!$C$2:$C$63,0))," ",INDEX(Telefonkönyv!$B$2:$B$63,MATCH(Hívások!A100,Telefonkönyv!$C$2:$C$63,0)))</f>
        <v>Tringel Franciska ügyintéző</v>
      </c>
      <c r="G100" s="5">
        <f t="shared" si="3"/>
        <v>4475</v>
      </c>
    </row>
    <row r="101" spans="1:7" x14ac:dyDescent="0.25">
      <c r="A101">
        <v>159</v>
      </c>
      <c r="B101" t="s">
        <v>4</v>
      </c>
      <c r="C101" s="3">
        <v>39972.631550925929</v>
      </c>
      <c r="D101" s="3">
        <v>39972.642557870371</v>
      </c>
      <c r="E101" s="2">
        <f t="shared" si="2"/>
        <v>1.1006944441760425E-2</v>
      </c>
      <c r="F101" t="str">
        <f>CONCATENATE(INDEX(Telefonkönyv!$A$2:$A$63,MATCH(Hívások!A101,Telefonkönyv!$C$2:$C$63,0))," ",INDEX(Telefonkönyv!$B$2:$B$63,MATCH(Hívások!A101,Telefonkönyv!$C$2:$C$63,0)))</f>
        <v>Pap Nikolett ügyintéző</v>
      </c>
      <c r="G101" s="5">
        <f t="shared" si="3"/>
        <v>1180</v>
      </c>
    </row>
    <row r="102" spans="1:7" x14ac:dyDescent="0.25">
      <c r="A102">
        <v>145</v>
      </c>
      <c r="B102" t="s">
        <v>12</v>
      </c>
      <c r="C102" s="3">
        <v>39972.632048611114</v>
      </c>
      <c r="D102" s="3">
        <v>39972.664178240739</v>
      </c>
      <c r="E102" s="2">
        <f t="shared" si="2"/>
        <v>3.2129629624250811E-2</v>
      </c>
      <c r="F102" t="str">
        <f>CONCATENATE(INDEX(Telefonkönyv!$A$2:$A$63,MATCH(Hívások!A102,Telefonkönyv!$C$2:$C$63,0))," ",INDEX(Telefonkönyv!$B$2:$B$63,MATCH(Hívások!A102,Telefonkönyv!$C$2:$C$63,0)))</f>
        <v>Bednai Linda ügyintéző</v>
      </c>
      <c r="G102" s="5">
        <f t="shared" si="3"/>
        <v>3575</v>
      </c>
    </row>
    <row r="103" spans="1:7" x14ac:dyDescent="0.25">
      <c r="A103">
        <v>158</v>
      </c>
      <c r="B103" t="s">
        <v>5</v>
      </c>
      <c r="C103" s="3">
        <v>39972.634502314817</v>
      </c>
      <c r="D103" s="3">
        <v>39972.641747685186</v>
      </c>
      <c r="E103" s="2">
        <f t="shared" si="2"/>
        <v>7.2453703687642701E-3</v>
      </c>
      <c r="F103" t="str">
        <f>CONCATENATE(INDEX(Telefonkönyv!$A$2:$A$63,MATCH(Hívások!A103,Telefonkönyv!$C$2:$C$63,0))," ",INDEX(Telefonkönyv!$B$2:$B$63,MATCH(Hívások!A103,Telefonkönyv!$C$2:$C$63,0)))</f>
        <v>Sánta Tibor középvezető</v>
      </c>
      <c r="G103" s="5">
        <f t="shared" si="3"/>
        <v>925</v>
      </c>
    </row>
    <row r="104" spans="1:7" x14ac:dyDescent="0.25">
      <c r="A104">
        <v>120</v>
      </c>
      <c r="B104" t="s">
        <v>12</v>
      </c>
      <c r="C104" s="3">
        <v>39972.634710648148</v>
      </c>
      <c r="D104" s="3">
        <v>39972.642812500002</v>
      </c>
      <c r="E104" s="2">
        <f t="shared" si="2"/>
        <v>8.1018518540076911E-3</v>
      </c>
      <c r="F104" t="str">
        <f>CONCATENATE(INDEX(Telefonkönyv!$A$2:$A$63,MATCH(Hívások!A104,Telefonkönyv!$C$2:$C$63,0))," ",INDEX(Telefonkönyv!$B$2:$B$63,MATCH(Hívások!A104,Telefonkönyv!$C$2:$C$63,0)))</f>
        <v>Szalay Ákos ügyintéző</v>
      </c>
      <c r="G104" s="5">
        <f t="shared" si="3"/>
        <v>950</v>
      </c>
    </row>
    <row r="105" spans="1:7" x14ac:dyDescent="0.25">
      <c r="A105">
        <v>123</v>
      </c>
      <c r="B105" t="s">
        <v>7</v>
      </c>
      <c r="C105" s="3">
        <v>39972.635474537034</v>
      </c>
      <c r="D105" s="3">
        <v>39972.637106481481</v>
      </c>
      <c r="E105" s="2">
        <f t="shared" si="2"/>
        <v>1.6319444475811906E-3</v>
      </c>
      <c r="F105" t="str">
        <f>CONCATENATE(INDEX(Telefonkönyv!$A$2:$A$63,MATCH(Hívások!A105,Telefonkönyv!$C$2:$C$63,0))," ",INDEX(Telefonkönyv!$B$2:$B$63,MATCH(Hívások!A105,Telefonkönyv!$C$2:$C$63,0)))</f>
        <v>Juhász Andrea ügyintéző</v>
      </c>
      <c r="G105" s="5">
        <f t="shared" si="3"/>
        <v>275</v>
      </c>
    </row>
    <row r="106" spans="1:7" x14ac:dyDescent="0.25">
      <c r="A106">
        <v>114</v>
      </c>
      <c r="B106" t="s">
        <v>11</v>
      </c>
      <c r="C106" s="3">
        <v>39972.636805555558</v>
      </c>
      <c r="D106" s="3">
        <v>39972.644467592596</v>
      </c>
      <c r="E106" s="2">
        <f t="shared" si="2"/>
        <v>7.662037038244307E-3</v>
      </c>
      <c r="F106" t="str">
        <f>CONCATENATE(INDEX(Telefonkönyv!$A$2:$A$63,MATCH(Hívások!A106,Telefonkönyv!$C$2:$C$63,0))," ",INDEX(Telefonkönyv!$B$2:$B$63,MATCH(Hívások!A106,Telefonkönyv!$C$2:$C$63,0)))</f>
        <v>Bakonyi Mátyás ügyintéző</v>
      </c>
      <c r="G106" s="5">
        <f t="shared" si="3"/>
        <v>1005</v>
      </c>
    </row>
    <row r="107" spans="1:7" x14ac:dyDescent="0.25">
      <c r="A107">
        <v>136</v>
      </c>
      <c r="B107" t="s">
        <v>11</v>
      </c>
      <c r="C107" s="3">
        <v>39972.638287037036</v>
      </c>
      <c r="D107" s="3">
        <v>39972.671747685185</v>
      </c>
      <c r="E107" s="2">
        <f t="shared" si="2"/>
        <v>3.3460648148320615E-2</v>
      </c>
      <c r="F107" t="str">
        <f>CONCATENATE(INDEX(Telefonkönyv!$A$2:$A$63,MATCH(Hívások!A107,Telefonkönyv!$C$2:$C$63,0))," ",INDEX(Telefonkönyv!$B$2:$B$63,MATCH(Hívások!A107,Telefonkönyv!$C$2:$C$63,0)))</f>
        <v>Kégli Máté ügyintéző</v>
      </c>
      <c r="G107" s="5">
        <f t="shared" si="3"/>
        <v>3965</v>
      </c>
    </row>
    <row r="108" spans="1:7" x14ac:dyDescent="0.25">
      <c r="A108">
        <v>116</v>
      </c>
      <c r="B108" t="s">
        <v>9</v>
      </c>
      <c r="C108" s="3">
        <v>39972.647106481483</v>
      </c>
      <c r="D108" s="3">
        <v>39972.652731481481</v>
      </c>
      <c r="E108" s="2">
        <f t="shared" si="2"/>
        <v>5.6249999979627319E-3</v>
      </c>
      <c r="F108" t="str">
        <f>CONCATENATE(INDEX(Telefonkönyv!$A$2:$A$63,MATCH(Hívások!A108,Telefonkönyv!$C$2:$C$63,0))," ",INDEX(Telefonkönyv!$B$2:$B$63,MATCH(Hívások!A108,Telefonkönyv!$C$2:$C$63,0)))</f>
        <v>Mák Anna ügyintéző</v>
      </c>
      <c r="G108" s="5">
        <f t="shared" si="3"/>
        <v>725</v>
      </c>
    </row>
    <row r="109" spans="1:7" x14ac:dyDescent="0.25">
      <c r="A109">
        <v>124</v>
      </c>
      <c r="B109" t="s">
        <v>13</v>
      </c>
      <c r="C109" s="3">
        <v>39972.648344907408</v>
      </c>
      <c r="D109" s="3">
        <v>39972.669259259259</v>
      </c>
      <c r="E109" s="2">
        <f t="shared" si="2"/>
        <v>2.0914351851388346E-2</v>
      </c>
      <c r="F109" t="str">
        <f>CONCATENATE(INDEX(Telefonkönyv!$A$2:$A$63,MATCH(Hívások!A109,Telefonkönyv!$C$2:$C$63,0))," ",INDEX(Telefonkönyv!$B$2:$B$63,MATCH(Hívások!A109,Telefonkönyv!$C$2:$C$63,0)))</f>
        <v>Gelencsér László ügyintéző</v>
      </c>
      <c r="G109" s="5">
        <f t="shared" si="3"/>
        <v>2525</v>
      </c>
    </row>
    <row r="110" spans="1:7" x14ac:dyDescent="0.25">
      <c r="A110">
        <v>112</v>
      </c>
      <c r="B110" t="s">
        <v>13</v>
      </c>
      <c r="C110" s="3">
        <v>39972.651423611111</v>
      </c>
      <c r="D110" s="3">
        <v>39972.664467592593</v>
      </c>
      <c r="E110" s="2">
        <f t="shared" si="2"/>
        <v>1.3043981482042E-2</v>
      </c>
      <c r="F110" t="str">
        <f>CONCATENATE(INDEX(Telefonkönyv!$A$2:$A$63,MATCH(Hívások!A110,Telefonkönyv!$C$2:$C$63,0))," ",INDEX(Telefonkönyv!$B$2:$B$63,MATCH(Hívások!A110,Telefonkönyv!$C$2:$C$63,0)))</f>
        <v>Tóth Vanda ügyintéző</v>
      </c>
      <c r="G110" s="5">
        <f t="shared" si="3"/>
        <v>1565</v>
      </c>
    </row>
    <row r="111" spans="1:7" x14ac:dyDescent="0.25">
      <c r="A111">
        <v>110</v>
      </c>
      <c r="B111" t="s">
        <v>5</v>
      </c>
      <c r="C111" s="3">
        <v>39972.659675925926</v>
      </c>
      <c r="D111" s="3">
        <v>39972.666550925926</v>
      </c>
      <c r="E111" s="2">
        <f t="shared" si="2"/>
        <v>6.8749999991268851E-3</v>
      </c>
      <c r="F111" t="str">
        <f>CONCATENATE(INDEX(Telefonkönyv!$A$2:$A$63,MATCH(Hívások!A111,Telefonkönyv!$C$2:$C$63,0))," ",INDEX(Telefonkönyv!$B$2:$B$63,MATCH(Hívások!A111,Telefonkönyv!$C$2:$C$63,0)))</f>
        <v>Tóth Tímea középvezető</v>
      </c>
      <c r="G111" s="5">
        <f t="shared" si="3"/>
        <v>845</v>
      </c>
    </row>
    <row r="112" spans="1:7" x14ac:dyDescent="0.25">
      <c r="A112">
        <v>117</v>
      </c>
      <c r="B112" t="s">
        <v>5</v>
      </c>
      <c r="C112" s="3">
        <v>39972.660370370373</v>
      </c>
      <c r="D112" s="3">
        <v>39972.700578703705</v>
      </c>
      <c r="E112" s="2">
        <f t="shared" si="2"/>
        <v>4.0208333331975155E-2</v>
      </c>
      <c r="F112" t="str">
        <f>CONCATENATE(INDEX(Telefonkönyv!$A$2:$A$63,MATCH(Hívások!A112,Telefonkönyv!$C$2:$C$63,0))," ",INDEX(Telefonkönyv!$B$2:$B$63,MATCH(Hívások!A112,Telefonkönyv!$C$2:$C$63,0)))</f>
        <v>Ordasi Judit ügyintéző</v>
      </c>
      <c r="G112" s="5">
        <f t="shared" si="3"/>
        <v>4685</v>
      </c>
    </row>
    <row r="113" spans="1:7" x14ac:dyDescent="0.25">
      <c r="A113">
        <v>120</v>
      </c>
      <c r="B113" t="s">
        <v>12</v>
      </c>
      <c r="C113" s="3">
        <v>39972.662303240744</v>
      </c>
      <c r="D113" s="3">
        <v>39972.682222222225</v>
      </c>
      <c r="E113" s="2">
        <f t="shared" si="2"/>
        <v>1.9918981481168885E-2</v>
      </c>
      <c r="F113" t="str">
        <f>CONCATENATE(INDEX(Telefonkönyv!$A$2:$A$63,MATCH(Hívások!A113,Telefonkönyv!$C$2:$C$63,0))," ",INDEX(Telefonkönyv!$B$2:$B$63,MATCH(Hívások!A113,Telefonkönyv!$C$2:$C$63,0)))</f>
        <v>Szalay Ákos ügyintéző</v>
      </c>
      <c r="G113" s="5">
        <f t="shared" si="3"/>
        <v>2225</v>
      </c>
    </row>
    <row r="114" spans="1:7" x14ac:dyDescent="0.25">
      <c r="A114">
        <v>139</v>
      </c>
      <c r="B114" t="s">
        <v>9</v>
      </c>
      <c r="C114" s="3">
        <v>39972.666574074072</v>
      </c>
      <c r="D114" s="3">
        <v>39972.67523148148</v>
      </c>
      <c r="E114" s="2">
        <f t="shared" si="2"/>
        <v>8.6574074084637687E-3</v>
      </c>
      <c r="F114" t="str">
        <f>CONCATENATE(INDEX(Telefonkönyv!$A$2:$A$63,MATCH(Hívások!A114,Telefonkönyv!$C$2:$C$63,0))," ",INDEX(Telefonkönyv!$B$2:$B$63,MATCH(Hívások!A114,Telefonkönyv!$C$2:$C$63,0)))</f>
        <v>Felner Ferenc ügyintéző</v>
      </c>
      <c r="G114" s="5">
        <f t="shared" si="3"/>
        <v>1025</v>
      </c>
    </row>
    <row r="115" spans="1:7" x14ac:dyDescent="0.25">
      <c r="A115">
        <v>114</v>
      </c>
      <c r="B115" t="s">
        <v>11</v>
      </c>
      <c r="C115" s="3">
        <v>39972.668298611112</v>
      </c>
      <c r="D115" s="3">
        <v>39972.699930555558</v>
      </c>
      <c r="E115" s="2">
        <f t="shared" si="2"/>
        <v>3.1631944446417037E-2</v>
      </c>
      <c r="F115" t="str">
        <f>CONCATENATE(INDEX(Telefonkönyv!$A$2:$A$63,MATCH(Hívások!A115,Telefonkönyv!$C$2:$C$63,0))," ",INDEX(Telefonkönyv!$B$2:$B$63,MATCH(Hívások!A115,Telefonkönyv!$C$2:$C$63,0)))</f>
        <v>Bakonyi Mátyás ügyintéző</v>
      </c>
      <c r="G115" s="5">
        <f t="shared" si="3"/>
        <v>3725</v>
      </c>
    </row>
    <row r="116" spans="1:7" x14ac:dyDescent="0.25">
      <c r="A116">
        <v>115</v>
      </c>
      <c r="B116" t="s">
        <v>14</v>
      </c>
      <c r="C116" s="3">
        <v>39972.676990740743</v>
      </c>
      <c r="D116" s="3">
        <v>39972.695196759261</v>
      </c>
      <c r="E116" s="2">
        <f t="shared" si="2"/>
        <v>1.8206018517958E-2</v>
      </c>
      <c r="F116" t="str">
        <f>CONCATENATE(INDEX(Telefonkönyv!$A$2:$A$63,MATCH(Hívások!A116,Telefonkönyv!$C$2:$C$63,0))," ",INDEX(Telefonkönyv!$B$2:$B$63,MATCH(Hívások!A116,Telefonkönyv!$C$2:$C$63,0)))</f>
        <v>Marosi István ügyintéző</v>
      </c>
      <c r="G116" s="5">
        <f t="shared" si="3"/>
        <v>2205</v>
      </c>
    </row>
    <row r="117" spans="1:7" x14ac:dyDescent="0.25">
      <c r="A117">
        <v>127</v>
      </c>
      <c r="B117" t="s">
        <v>4</v>
      </c>
      <c r="C117" s="3">
        <v>39972.677303240744</v>
      </c>
      <c r="D117" s="3">
        <v>39972.711516203701</v>
      </c>
      <c r="E117" s="2">
        <f t="shared" si="2"/>
        <v>3.421296295709908E-2</v>
      </c>
      <c r="F117" t="str">
        <f>CONCATENATE(INDEX(Telefonkönyv!$A$2:$A$63,MATCH(Hívások!A117,Telefonkönyv!$C$2:$C$63,0))," ",INDEX(Telefonkönyv!$B$2:$B$63,MATCH(Hívások!A117,Telefonkönyv!$C$2:$C$63,0)))</f>
        <v>Polgár Zsuzsa ügyintéző</v>
      </c>
      <c r="G117" s="5">
        <f t="shared" si="3"/>
        <v>3560</v>
      </c>
    </row>
    <row r="118" spans="1:7" x14ac:dyDescent="0.25">
      <c r="A118">
        <v>145</v>
      </c>
      <c r="B118" t="s">
        <v>12</v>
      </c>
      <c r="C118" s="3">
        <v>39972.677361111113</v>
      </c>
      <c r="D118" s="3">
        <v>39972.694236111114</v>
      </c>
      <c r="E118" s="2">
        <f t="shared" si="2"/>
        <v>1.6875000001164153E-2</v>
      </c>
      <c r="F118" t="str">
        <f>CONCATENATE(INDEX(Telefonkönyv!$A$2:$A$63,MATCH(Hívások!A118,Telefonkönyv!$C$2:$C$63,0))," ",INDEX(Telefonkönyv!$B$2:$B$63,MATCH(Hívások!A118,Telefonkönyv!$C$2:$C$63,0)))</f>
        <v>Bednai Linda ügyintéző</v>
      </c>
      <c r="G118" s="5">
        <f t="shared" si="3"/>
        <v>1925</v>
      </c>
    </row>
    <row r="119" spans="1:7" x14ac:dyDescent="0.25">
      <c r="A119">
        <v>160</v>
      </c>
      <c r="B119" t="s">
        <v>14</v>
      </c>
      <c r="C119" s="3">
        <v>39972.686851851853</v>
      </c>
      <c r="D119" s="3">
        <v>39972.700185185182</v>
      </c>
      <c r="E119" s="2">
        <f t="shared" si="2"/>
        <v>1.3333333328773733E-2</v>
      </c>
      <c r="F119" t="str">
        <f>CONCATENATE(INDEX(Telefonkönyv!$A$2:$A$63,MATCH(Hívások!A119,Telefonkönyv!$C$2:$C$63,0))," ",INDEX(Telefonkönyv!$B$2:$B$63,MATCH(Hívások!A119,Telefonkönyv!$C$2:$C$63,0)))</f>
        <v>Fosztó Gábor ügyintéző</v>
      </c>
      <c r="G119" s="5">
        <f t="shared" si="3"/>
        <v>1645</v>
      </c>
    </row>
    <row r="120" spans="1:7" x14ac:dyDescent="0.25">
      <c r="A120">
        <v>125</v>
      </c>
      <c r="B120" t="s">
        <v>8</v>
      </c>
      <c r="C120" s="3">
        <v>39972.687361111108</v>
      </c>
      <c r="D120" s="3">
        <v>39972.723773148151</v>
      </c>
      <c r="E120" s="2">
        <f t="shared" si="2"/>
        <v>3.6412037043191958E-2</v>
      </c>
      <c r="F120" t="str">
        <f>CONCATENATE(INDEX(Telefonkönyv!$A$2:$A$63,MATCH(Hívások!A120,Telefonkönyv!$C$2:$C$63,0))," ",INDEX(Telefonkönyv!$B$2:$B$63,MATCH(Hívások!A120,Telefonkönyv!$C$2:$C$63,0)))</f>
        <v>Éhes Piroska ügyintéző</v>
      </c>
      <c r="G120" s="5">
        <f t="shared" si="3"/>
        <v>4285</v>
      </c>
    </row>
    <row r="121" spans="1:7" x14ac:dyDescent="0.25">
      <c r="A121">
        <v>110</v>
      </c>
      <c r="B121" t="s">
        <v>14</v>
      </c>
      <c r="C121" s="3">
        <v>39972.69017361111</v>
      </c>
      <c r="D121" s="3">
        <v>39972.730636574073</v>
      </c>
      <c r="E121" s="2">
        <f t="shared" si="2"/>
        <v>4.0462962962919846E-2</v>
      </c>
      <c r="F121" t="str">
        <f>CONCATENATE(INDEX(Telefonkönyv!$A$2:$A$63,MATCH(Hívások!A121,Telefonkönyv!$C$2:$C$63,0))," ",INDEX(Telefonkönyv!$B$2:$B$63,MATCH(Hívások!A121,Telefonkönyv!$C$2:$C$63,0)))</f>
        <v>Tóth Tímea középvezető</v>
      </c>
      <c r="G121" s="5">
        <f t="shared" si="3"/>
        <v>4765</v>
      </c>
    </row>
    <row r="122" spans="1:7" x14ac:dyDescent="0.25">
      <c r="A122">
        <v>149</v>
      </c>
      <c r="B122" t="s">
        <v>7</v>
      </c>
      <c r="C122" s="3">
        <v>39972.691087962965</v>
      </c>
      <c r="D122" s="3">
        <v>39972.723379629628</v>
      </c>
      <c r="E122" s="2">
        <f t="shared" si="2"/>
        <v>3.2291666662786156E-2</v>
      </c>
      <c r="F122" t="str">
        <f>CONCATENATE(INDEX(Telefonkönyv!$A$2:$A$63,MATCH(Hívások!A122,Telefonkönyv!$C$2:$C$63,0))," ",INDEX(Telefonkönyv!$B$2:$B$63,MATCH(Hívások!A122,Telefonkönyv!$C$2:$C$63,0)))</f>
        <v>Kerekes Zoltán középvezető</v>
      </c>
      <c r="G122" s="5">
        <f t="shared" si="3"/>
        <v>3575</v>
      </c>
    </row>
    <row r="123" spans="1:7" x14ac:dyDescent="0.25">
      <c r="A123">
        <v>143</v>
      </c>
      <c r="B123" t="s">
        <v>9</v>
      </c>
      <c r="C123" s="3">
        <v>39972.691631944443</v>
      </c>
      <c r="D123" s="3">
        <v>39972.695057870369</v>
      </c>
      <c r="E123" s="2">
        <f t="shared" si="2"/>
        <v>3.425925926421769E-3</v>
      </c>
      <c r="F123" t="str">
        <f>CONCATENATE(INDEX(Telefonkönyv!$A$2:$A$63,MATCH(Hívások!A123,Telefonkönyv!$C$2:$C$63,0))," ",INDEX(Telefonkönyv!$B$2:$B$63,MATCH(Hívások!A123,Telefonkönyv!$C$2:$C$63,0)))</f>
        <v>Tringel Franciska ügyintéző</v>
      </c>
      <c r="G123" s="5">
        <f t="shared" si="3"/>
        <v>425</v>
      </c>
    </row>
    <row r="124" spans="1:7" x14ac:dyDescent="0.25">
      <c r="A124">
        <v>121</v>
      </c>
      <c r="B124" t="s">
        <v>7</v>
      </c>
      <c r="C124" s="3">
        <v>39972.693622685183</v>
      </c>
      <c r="D124" s="3">
        <v>39972.697962962964</v>
      </c>
      <c r="E124" s="2">
        <f t="shared" si="2"/>
        <v>4.3402777810115367E-3</v>
      </c>
      <c r="F124" t="str">
        <f>CONCATENATE(INDEX(Telefonkönyv!$A$2:$A$63,MATCH(Hívások!A124,Telefonkönyv!$C$2:$C$63,0))," ",INDEX(Telefonkönyv!$B$2:$B$63,MATCH(Hívások!A124,Telefonkönyv!$C$2:$C$63,0)))</f>
        <v>Palles Katalin ügyintéző</v>
      </c>
      <c r="G124" s="5">
        <f t="shared" si="3"/>
        <v>575</v>
      </c>
    </row>
    <row r="125" spans="1:7" x14ac:dyDescent="0.25">
      <c r="A125">
        <v>119</v>
      </c>
      <c r="B125" t="s">
        <v>10</v>
      </c>
      <c r="C125" s="3">
        <v>39972.694027777776</v>
      </c>
      <c r="D125" s="3">
        <v>39972.713912037034</v>
      </c>
      <c r="E125" s="2">
        <f t="shared" si="2"/>
        <v>1.9884259258105885E-2</v>
      </c>
      <c r="F125" t="str">
        <f>CONCATENATE(INDEX(Telefonkönyv!$A$2:$A$63,MATCH(Hívások!A125,Telefonkönyv!$C$2:$C$63,0))," ",INDEX(Telefonkönyv!$B$2:$B$63,MATCH(Hívások!A125,Telefonkönyv!$C$2:$C$63,0)))</f>
        <v>Kövér Krisztina ügyintéző</v>
      </c>
      <c r="G125" s="5">
        <f t="shared" si="3"/>
        <v>2525</v>
      </c>
    </row>
    <row r="126" spans="1:7" x14ac:dyDescent="0.25">
      <c r="A126">
        <v>145</v>
      </c>
      <c r="B126" t="s">
        <v>12</v>
      </c>
      <c r="C126" s="3">
        <v>39972.695821759262</v>
      </c>
      <c r="D126" s="3">
        <v>39972.709074074075</v>
      </c>
      <c r="E126" s="2">
        <f t="shared" si="2"/>
        <v>1.3252314813144039E-2</v>
      </c>
      <c r="F126" t="str">
        <f>CONCATENATE(INDEX(Telefonkönyv!$A$2:$A$63,MATCH(Hívások!A126,Telefonkönyv!$C$2:$C$63,0))," ",INDEX(Telefonkönyv!$B$2:$B$63,MATCH(Hívások!A126,Telefonkönyv!$C$2:$C$63,0)))</f>
        <v>Bednai Linda ügyintéző</v>
      </c>
      <c r="G126" s="5">
        <f t="shared" si="3"/>
        <v>1550</v>
      </c>
    </row>
    <row r="127" spans="1:7" x14ac:dyDescent="0.25">
      <c r="A127">
        <v>143</v>
      </c>
      <c r="B127" t="s">
        <v>9</v>
      </c>
      <c r="C127" s="3">
        <v>39972.698865740742</v>
      </c>
      <c r="D127" s="3">
        <v>39972.708449074074</v>
      </c>
      <c r="E127" s="2">
        <f t="shared" si="2"/>
        <v>9.5833333325572312E-3</v>
      </c>
      <c r="F127" t="str">
        <f>CONCATENATE(INDEX(Telefonkönyv!$A$2:$A$63,MATCH(Hívások!A127,Telefonkönyv!$C$2:$C$63,0))," ",INDEX(Telefonkönyv!$B$2:$B$63,MATCH(Hívások!A127,Telefonkönyv!$C$2:$C$63,0)))</f>
        <v>Tringel Franciska ügyintéző</v>
      </c>
      <c r="G127" s="5">
        <f t="shared" si="3"/>
        <v>1100</v>
      </c>
    </row>
    <row r="128" spans="1:7" x14ac:dyDescent="0.25">
      <c r="A128">
        <v>112</v>
      </c>
      <c r="B128" t="s">
        <v>13</v>
      </c>
      <c r="C128" s="3">
        <v>39972.699062500003</v>
      </c>
      <c r="D128" s="3">
        <v>39972.730266203704</v>
      </c>
      <c r="E128" s="2">
        <f t="shared" si="2"/>
        <v>3.1203703700157348E-2</v>
      </c>
      <c r="F128" t="str">
        <f>CONCATENATE(INDEX(Telefonkönyv!$A$2:$A$63,MATCH(Hívások!A128,Telefonkönyv!$C$2:$C$63,0))," ",INDEX(Telefonkönyv!$B$2:$B$63,MATCH(Hívások!A128,Telefonkönyv!$C$2:$C$63,0)))</f>
        <v>Tóth Vanda ügyintéző</v>
      </c>
      <c r="G128" s="5">
        <f t="shared" si="3"/>
        <v>3645</v>
      </c>
    </row>
    <row r="129" spans="1:7" x14ac:dyDescent="0.25">
      <c r="A129">
        <v>138</v>
      </c>
      <c r="B129" t="s">
        <v>5</v>
      </c>
      <c r="C129" s="3">
        <v>39972.707928240743</v>
      </c>
      <c r="D129" s="3">
        <v>39972.722303240742</v>
      </c>
      <c r="E129" s="2">
        <f t="shared" si="2"/>
        <v>1.4374999998835847E-2</v>
      </c>
      <c r="F129" t="str">
        <f>CONCATENATE(INDEX(Telefonkönyv!$A$2:$A$63,MATCH(Hívások!A129,Telefonkönyv!$C$2:$C$63,0))," ",INDEX(Telefonkönyv!$B$2:$B$63,MATCH(Hívások!A129,Telefonkönyv!$C$2:$C$63,0)))</f>
        <v>Cserta Péter ügyintéző</v>
      </c>
      <c r="G129" s="5">
        <f t="shared" si="3"/>
        <v>1725</v>
      </c>
    </row>
    <row r="130" spans="1:7" x14ac:dyDescent="0.25">
      <c r="A130">
        <v>148</v>
      </c>
      <c r="B130" t="s">
        <v>4</v>
      </c>
      <c r="C130" s="3">
        <v>39972.710960648146</v>
      </c>
      <c r="D130" s="3">
        <v>39972.738298611112</v>
      </c>
      <c r="E130" s="2">
        <f t="shared" si="2"/>
        <v>2.7337962965248153E-2</v>
      </c>
      <c r="F130" t="str">
        <f>CONCATENATE(INDEX(Telefonkönyv!$A$2:$A$63,MATCH(Hívások!A130,Telefonkönyv!$C$2:$C$63,0))," ",INDEX(Telefonkönyv!$B$2:$B$63,MATCH(Hívások!A130,Telefonkönyv!$C$2:$C$63,0)))</f>
        <v>Mester Zsuzsa középvezető</v>
      </c>
      <c r="G130" s="5">
        <f t="shared" si="3"/>
        <v>2860</v>
      </c>
    </row>
    <row r="131" spans="1:7" x14ac:dyDescent="0.25">
      <c r="A131">
        <v>121</v>
      </c>
      <c r="B131" t="s">
        <v>7</v>
      </c>
      <c r="C131" s="3">
        <v>39972.711377314816</v>
      </c>
      <c r="D131" s="3">
        <v>39972.729629629626</v>
      </c>
      <c r="E131" s="2">
        <f t="shared" ref="E131:E194" si="4">D131-C131</f>
        <v>1.8252314810524695E-2</v>
      </c>
      <c r="F131" t="str">
        <f>CONCATENATE(INDEX(Telefonkönyv!$A$2:$A$63,MATCH(Hívások!A131,Telefonkönyv!$C$2:$C$63,0))," ",INDEX(Telefonkönyv!$B$2:$B$63,MATCH(Hívások!A131,Telefonkönyv!$C$2:$C$63,0)))</f>
        <v>Palles Katalin ügyintéző</v>
      </c>
      <c r="G131" s="5">
        <f t="shared" ref="G131:G194" si="5">VLOOKUP(B131,$P$2:$S$13,3,FALSE)+IF(SECOND(E131)=0,MINUTE(E131),MINUTE(E131)+1)*VLOOKUP(B131,$P$2:$S$13,4,FALSE)</f>
        <v>2075</v>
      </c>
    </row>
    <row r="132" spans="1:7" x14ac:dyDescent="0.25">
      <c r="A132">
        <v>136</v>
      </c>
      <c r="B132" t="s">
        <v>11</v>
      </c>
      <c r="C132" s="3">
        <v>39972.712893518517</v>
      </c>
      <c r="D132" s="3">
        <v>39972.735347222224</v>
      </c>
      <c r="E132" s="2">
        <f t="shared" si="4"/>
        <v>2.2453703706560191E-2</v>
      </c>
      <c r="F132" t="str">
        <f>CONCATENATE(INDEX(Telefonkönyv!$A$2:$A$63,MATCH(Hívások!A132,Telefonkönyv!$C$2:$C$63,0))," ",INDEX(Telefonkönyv!$B$2:$B$63,MATCH(Hívások!A132,Telefonkönyv!$C$2:$C$63,0)))</f>
        <v>Kégli Máté ügyintéző</v>
      </c>
      <c r="G132" s="5">
        <f t="shared" si="5"/>
        <v>2685</v>
      </c>
    </row>
    <row r="133" spans="1:7" x14ac:dyDescent="0.25">
      <c r="A133">
        <v>113</v>
      </c>
      <c r="B133" t="s">
        <v>7</v>
      </c>
      <c r="C133" s="3">
        <v>39972.71366898148</v>
      </c>
      <c r="D133" s="3">
        <v>39972.737291666665</v>
      </c>
      <c r="E133" s="2">
        <f t="shared" si="4"/>
        <v>2.3622685184818693E-2</v>
      </c>
      <c r="F133" t="str">
        <f>CONCATENATE(INDEX(Telefonkönyv!$A$2:$A$63,MATCH(Hívások!A133,Telefonkönyv!$C$2:$C$63,0))," ",INDEX(Telefonkönyv!$B$2:$B$63,MATCH(Hívások!A133,Telefonkönyv!$C$2:$C$63,0)))</f>
        <v>Toldi Tamás ügyintéző</v>
      </c>
      <c r="G133" s="5">
        <f t="shared" si="5"/>
        <v>2675</v>
      </c>
    </row>
    <row r="134" spans="1:7" x14ac:dyDescent="0.25">
      <c r="A134">
        <v>156</v>
      </c>
      <c r="B134" t="s">
        <v>7</v>
      </c>
      <c r="C134" s="3">
        <v>39972.714039351849</v>
      </c>
      <c r="D134" s="3">
        <v>39972.738125000003</v>
      </c>
      <c r="E134" s="2">
        <f t="shared" si="4"/>
        <v>2.4085648154141381E-2</v>
      </c>
      <c r="F134" t="str">
        <f>CONCATENATE(INDEX(Telefonkönyv!$A$2:$A$63,MATCH(Hívások!A134,Telefonkönyv!$C$2:$C$63,0))," ",INDEX(Telefonkönyv!$B$2:$B$63,MATCH(Hívások!A134,Telefonkönyv!$C$2:$C$63,0)))</f>
        <v>Ormai Nikolett ügyintéző</v>
      </c>
      <c r="G134" s="5">
        <f t="shared" si="5"/>
        <v>2675</v>
      </c>
    </row>
    <row r="135" spans="1:7" x14ac:dyDescent="0.25">
      <c r="A135">
        <v>153</v>
      </c>
      <c r="B135" t="s">
        <v>7</v>
      </c>
      <c r="C135" s="3">
        <v>39972.715104166666</v>
      </c>
      <c r="D135" s="3">
        <v>39972.749236111114</v>
      </c>
      <c r="E135" s="2">
        <f t="shared" si="4"/>
        <v>3.4131944448745344E-2</v>
      </c>
      <c r="F135" t="str">
        <f>CONCATENATE(INDEX(Telefonkönyv!$A$2:$A$63,MATCH(Hívások!A135,Telefonkönyv!$C$2:$C$63,0))," ",INDEX(Telefonkönyv!$B$2:$B$63,MATCH(Hívások!A135,Telefonkönyv!$C$2:$C$63,0)))</f>
        <v>Bozsó Zsolt ügyintéző</v>
      </c>
      <c r="G135" s="5">
        <f t="shared" si="5"/>
        <v>3800</v>
      </c>
    </row>
    <row r="136" spans="1:7" x14ac:dyDescent="0.25">
      <c r="A136">
        <v>124</v>
      </c>
      <c r="B136" t="s">
        <v>13</v>
      </c>
      <c r="C136" s="3">
        <v>39972.72146990741</v>
      </c>
      <c r="D136" s="3">
        <v>39972.733391203707</v>
      </c>
      <c r="E136" s="2">
        <f t="shared" si="4"/>
        <v>1.1921296296350192E-2</v>
      </c>
      <c r="F136" t="str">
        <f>CONCATENATE(INDEX(Telefonkönyv!$A$2:$A$63,MATCH(Hívások!A136,Telefonkönyv!$C$2:$C$63,0))," ",INDEX(Telefonkönyv!$B$2:$B$63,MATCH(Hívások!A136,Telefonkönyv!$C$2:$C$63,0)))</f>
        <v>Gelencsér László ügyintéző</v>
      </c>
      <c r="G136" s="5">
        <f t="shared" si="5"/>
        <v>1485</v>
      </c>
    </row>
    <row r="137" spans="1:7" x14ac:dyDescent="0.25">
      <c r="A137">
        <v>132</v>
      </c>
      <c r="B137" t="s">
        <v>5</v>
      </c>
      <c r="C137" s="3">
        <v>39972.722638888888</v>
      </c>
      <c r="D137" s="3">
        <v>39972.761979166666</v>
      </c>
      <c r="E137" s="2">
        <f t="shared" si="4"/>
        <v>3.9340277777228039E-2</v>
      </c>
      <c r="F137" t="str">
        <f>CONCATENATE(INDEX(Telefonkönyv!$A$2:$A$63,MATCH(Hívások!A137,Telefonkönyv!$C$2:$C$63,0))," ",INDEX(Telefonkönyv!$B$2:$B$63,MATCH(Hívások!A137,Telefonkönyv!$C$2:$C$63,0)))</f>
        <v>Pap Zsófia ügyintéző</v>
      </c>
      <c r="G137" s="5">
        <f t="shared" si="5"/>
        <v>4605</v>
      </c>
    </row>
    <row r="138" spans="1:7" x14ac:dyDescent="0.25">
      <c r="A138">
        <v>103</v>
      </c>
      <c r="B138" t="s">
        <v>10</v>
      </c>
      <c r="C138" s="3">
        <v>39972.728877314818</v>
      </c>
      <c r="D138" s="3">
        <v>39972.731585648151</v>
      </c>
      <c r="E138" s="2">
        <f t="shared" si="4"/>
        <v>2.7083333334303461E-3</v>
      </c>
      <c r="F138" t="str">
        <f>CONCATENATE(INDEX(Telefonkönyv!$A$2:$A$63,MATCH(Hívások!A138,Telefonkönyv!$C$2:$C$63,0))," ",INDEX(Telefonkönyv!$B$2:$B$63,MATCH(Hívások!A138,Telefonkönyv!$C$2:$C$63,0)))</f>
        <v>Faluhelyi Csaba ügyintéző</v>
      </c>
      <c r="G138" s="5">
        <f t="shared" si="5"/>
        <v>400</v>
      </c>
    </row>
    <row r="139" spans="1:7" x14ac:dyDescent="0.25">
      <c r="A139">
        <v>146</v>
      </c>
      <c r="B139" t="s">
        <v>14</v>
      </c>
      <c r="C139" s="3">
        <v>39972.728912037041</v>
      </c>
      <c r="D139" s="3">
        <v>39972.758750000001</v>
      </c>
      <c r="E139" s="2">
        <f t="shared" si="4"/>
        <v>2.9837962960300501E-2</v>
      </c>
      <c r="F139" t="str">
        <f>CONCATENATE(INDEX(Telefonkönyv!$A$2:$A$63,MATCH(Hívások!A139,Telefonkönyv!$C$2:$C$63,0))," ",INDEX(Telefonkönyv!$B$2:$B$63,MATCH(Hívások!A139,Telefonkönyv!$C$2:$C$63,0)))</f>
        <v>Bartus Sándor felsővezető</v>
      </c>
      <c r="G139" s="5">
        <f t="shared" si="5"/>
        <v>3485</v>
      </c>
    </row>
    <row r="140" spans="1:7" x14ac:dyDescent="0.25">
      <c r="A140">
        <v>139</v>
      </c>
      <c r="B140" t="s">
        <v>9</v>
      </c>
      <c r="C140" s="3">
        <v>39972.729548611111</v>
      </c>
      <c r="D140" s="3">
        <v>39972.732754629629</v>
      </c>
      <c r="E140" s="2">
        <f t="shared" si="4"/>
        <v>3.2060185185400769E-3</v>
      </c>
      <c r="F140" t="str">
        <f>CONCATENATE(INDEX(Telefonkönyv!$A$2:$A$63,MATCH(Hívások!A140,Telefonkönyv!$C$2:$C$63,0))," ",INDEX(Telefonkönyv!$B$2:$B$63,MATCH(Hívások!A140,Telefonkönyv!$C$2:$C$63,0)))</f>
        <v>Felner Ferenc ügyintéző</v>
      </c>
      <c r="G140" s="5">
        <f t="shared" si="5"/>
        <v>425</v>
      </c>
    </row>
    <row r="141" spans="1:7" x14ac:dyDescent="0.25">
      <c r="A141">
        <v>103</v>
      </c>
      <c r="B141" t="s">
        <v>10</v>
      </c>
      <c r="C141" s="3">
        <v>39972.733946759261</v>
      </c>
      <c r="D141" s="3">
        <v>39972.756076388891</v>
      </c>
      <c r="E141" s="2">
        <f t="shared" si="4"/>
        <v>2.21296296294895E-2</v>
      </c>
      <c r="F141" t="str">
        <f>CONCATENATE(INDEX(Telefonkönyv!$A$2:$A$63,MATCH(Hívások!A141,Telefonkönyv!$C$2:$C$63,0))," ",INDEX(Telefonkönyv!$B$2:$B$63,MATCH(Hívások!A141,Telefonkönyv!$C$2:$C$63,0)))</f>
        <v>Faluhelyi Csaba ügyintéző</v>
      </c>
      <c r="G141" s="5">
        <f t="shared" si="5"/>
        <v>2780</v>
      </c>
    </row>
    <row r="142" spans="1:7" x14ac:dyDescent="0.25">
      <c r="A142">
        <v>128</v>
      </c>
      <c r="B142" t="s">
        <v>4</v>
      </c>
      <c r="C142" s="3">
        <v>39972.737905092596</v>
      </c>
      <c r="D142" s="3">
        <v>39972.738611111112</v>
      </c>
      <c r="E142" s="2">
        <f t="shared" si="4"/>
        <v>7.0601851621177047E-4</v>
      </c>
      <c r="F142" t="str">
        <f>CONCATENATE(INDEX(Telefonkönyv!$A$2:$A$63,MATCH(Hívások!A142,Telefonkönyv!$C$2:$C$63,0))," ",INDEX(Telefonkönyv!$B$2:$B$63,MATCH(Hívások!A142,Telefonkönyv!$C$2:$C$63,0)))</f>
        <v>Fogarasi Éva ügyintéző</v>
      </c>
      <c r="G142" s="5">
        <f t="shared" si="5"/>
        <v>200</v>
      </c>
    </row>
    <row r="143" spans="1:7" x14ac:dyDescent="0.25">
      <c r="A143">
        <v>108</v>
      </c>
      <c r="B143" t="s">
        <v>13</v>
      </c>
      <c r="C143" s="3">
        <v>39972.739201388889</v>
      </c>
      <c r="D143" s="3">
        <v>39972.754363425927</v>
      </c>
      <c r="E143" s="2">
        <f t="shared" si="4"/>
        <v>1.5162037037953269E-2</v>
      </c>
      <c r="F143" t="str">
        <f>CONCATENATE(INDEX(Telefonkönyv!$A$2:$A$63,MATCH(Hívások!A143,Telefonkönyv!$C$2:$C$63,0))," ",INDEX(Telefonkönyv!$B$2:$B$63,MATCH(Hívások!A143,Telefonkönyv!$C$2:$C$63,0)))</f>
        <v>Csurai Fruzsina ügyintéző</v>
      </c>
      <c r="G143" s="5">
        <f t="shared" si="5"/>
        <v>1805</v>
      </c>
    </row>
    <row r="144" spans="1:7" x14ac:dyDescent="0.25">
      <c r="A144">
        <v>131</v>
      </c>
      <c r="B144" t="s">
        <v>5</v>
      </c>
      <c r="C144" s="3">
        <v>39972.739895833336</v>
      </c>
      <c r="D144" s="3">
        <v>39972.754062499997</v>
      </c>
      <c r="E144" s="2">
        <f t="shared" si="4"/>
        <v>1.416666666045785E-2</v>
      </c>
      <c r="F144" t="str">
        <f>CONCATENATE(INDEX(Telefonkönyv!$A$2:$A$63,MATCH(Hívások!A144,Telefonkönyv!$C$2:$C$63,0))," ",INDEX(Telefonkönyv!$B$2:$B$63,MATCH(Hívások!A144,Telefonkönyv!$C$2:$C$63,0)))</f>
        <v>Arany Attila ügyintéző</v>
      </c>
      <c r="G144" s="5">
        <f t="shared" si="5"/>
        <v>1725</v>
      </c>
    </row>
    <row r="145" spans="1:7" x14ac:dyDescent="0.25">
      <c r="A145">
        <v>112</v>
      </c>
      <c r="B145" t="s">
        <v>13</v>
      </c>
      <c r="C145" s="3">
        <v>39972.740613425929</v>
      </c>
      <c r="D145" s="3">
        <v>39972.748657407406</v>
      </c>
      <c r="E145" s="2">
        <f t="shared" si="4"/>
        <v>8.0439814773853868E-3</v>
      </c>
      <c r="F145" t="str">
        <f>CONCATENATE(INDEX(Telefonkönyv!$A$2:$A$63,MATCH(Hívások!A145,Telefonkönyv!$C$2:$C$63,0))," ",INDEX(Telefonkönyv!$B$2:$B$63,MATCH(Hívások!A145,Telefonkönyv!$C$2:$C$63,0)))</f>
        <v>Tóth Vanda ügyintéző</v>
      </c>
      <c r="G145" s="5">
        <f t="shared" si="5"/>
        <v>1005</v>
      </c>
    </row>
    <row r="146" spans="1:7" x14ac:dyDescent="0.25">
      <c r="A146">
        <v>149</v>
      </c>
      <c r="B146" t="s">
        <v>13</v>
      </c>
      <c r="C146" s="3">
        <v>39972.750034722223</v>
      </c>
      <c r="D146" s="3">
        <v>39972.761122685188</v>
      </c>
      <c r="E146" s="2">
        <f t="shared" si="4"/>
        <v>1.1087962964666076E-2</v>
      </c>
      <c r="F146" t="str">
        <f>CONCATENATE(INDEX(Telefonkönyv!$A$2:$A$63,MATCH(Hívások!A146,Telefonkönyv!$C$2:$C$63,0))," ",INDEX(Telefonkönyv!$B$2:$B$63,MATCH(Hívások!A146,Telefonkönyv!$C$2:$C$63,0)))</f>
        <v>Kerekes Zoltán középvezető</v>
      </c>
      <c r="G146" s="5">
        <f t="shared" si="5"/>
        <v>1325</v>
      </c>
    </row>
    <row r="147" spans="1:7" x14ac:dyDescent="0.25">
      <c r="A147">
        <v>145</v>
      </c>
      <c r="B147" t="s">
        <v>12</v>
      </c>
      <c r="C147" s="3">
        <v>39972.756689814814</v>
      </c>
      <c r="D147" s="3">
        <v>39972.75885416667</v>
      </c>
      <c r="E147" s="2">
        <f t="shared" si="4"/>
        <v>2.164351855753921E-3</v>
      </c>
      <c r="F147" t="str">
        <f>CONCATENATE(INDEX(Telefonkönyv!$A$2:$A$63,MATCH(Hívások!A147,Telefonkönyv!$C$2:$C$63,0))," ",INDEX(Telefonkönyv!$B$2:$B$63,MATCH(Hívások!A147,Telefonkönyv!$C$2:$C$63,0)))</f>
        <v>Bednai Linda ügyintéző</v>
      </c>
      <c r="G147" s="5">
        <f t="shared" si="5"/>
        <v>350</v>
      </c>
    </row>
    <row r="148" spans="1:7" x14ac:dyDescent="0.25">
      <c r="A148">
        <v>156</v>
      </c>
      <c r="B148" t="s">
        <v>7</v>
      </c>
      <c r="C148" s="3">
        <v>39972.760277777779</v>
      </c>
      <c r="D148" s="3">
        <v>39972.783738425926</v>
      </c>
      <c r="E148" s="2">
        <f t="shared" si="4"/>
        <v>2.3460648146283347E-2</v>
      </c>
      <c r="F148" t="str">
        <f>CONCATENATE(INDEX(Telefonkönyv!$A$2:$A$63,MATCH(Hívások!A148,Telefonkönyv!$C$2:$C$63,0))," ",INDEX(Telefonkönyv!$B$2:$B$63,MATCH(Hívások!A148,Telefonkönyv!$C$2:$C$63,0)))</f>
        <v>Ormai Nikolett ügyintéző</v>
      </c>
      <c r="G148" s="5">
        <f t="shared" si="5"/>
        <v>2600</v>
      </c>
    </row>
    <row r="149" spans="1:7" x14ac:dyDescent="0.25">
      <c r="A149">
        <v>113</v>
      </c>
      <c r="B149" t="s">
        <v>7</v>
      </c>
      <c r="C149" s="3">
        <v>39972.761134259257</v>
      </c>
      <c r="D149" s="3">
        <v>39972.776006944441</v>
      </c>
      <c r="E149" s="2">
        <f t="shared" si="4"/>
        <v>1.4872685183945578E-2</v>
      </c>
      <c r="F149" t="str">
        <f>CONCATENATE(INDEX(Telefonkönyv!$A$2:$A$63,MATCH(Hívások!A149,Telefonkönyv!$C$2:$C$63,0))," ",INDEX(Telefonkönyv!$B$2:$B$63,MATCH(Hívások!A149,Telefonkönyv!$C$2:$C$63,0)))</f>
        <v>Toldi Tamás ügyintéző</v>
      </c>
      <c r="G149" s="5">
        <f t="shared" si="5"/>
        <v>1700</v>
      </c>
    </row>
    <row r="150" spans="1:7" x14ac:dyDescent="0.25">
      <c r="A150">
        <v>126</v>
      </c>
      <c r="B150" t="s">
        <v>4</v>
      </c>
      <c r="C150" s="3">
        <v>39972.762048611112</v>
      </c>
      <c r="D150" s="3">
        <v>39972.788622685184</v>
      </c>
      <c r="E150" s="2">
        <f t="shared" si="4"/>
        <v>2.6574074072414078E-2</v>
      </c>
      <c r="F150" t="str">
        <f>CONCATENATE(INDEX(Telefonkönyv!$A$2:$A$63,MATCH(Hívások!A150,Telefonkönyv!$C$2:$C$63,0))," ",INDEX(Telefonkönyv!$B$2:$B$63,MATCH(Hívások!A150,Telefonkönyv!$C$2:$C$63,0)))</f>
        <v>Hadviga Márton ügyintéző</v>
      </c>
      <c r="G150" s="5">
        <f t="shared" si="5"/>
        <v>2790</v>
      </c>
    </row>
    <row r="151" spans="1:7" x14ac:dyDescent="0.25">
      <c r="A151">
        <v>127</v>
      </c>
      <c r="B151" t="s">
        <v>4</v>
      </c>
      <c r="C151" s="3">
        <v>39972.763993055552</v>
      </c>
      <c r="D151" s="3">
        <v>39972.787951388891</v>
      </c>
      <c r="E151" s="2">
        <f t="shared" si="4"/>
        <v>2.3958333338669036E-2</v>
      </c>
      <c r="F151" t="str">
        <f>CONCATENATE(INDEX(Telefonkönyv!$A$2:$A$63,MATCH(Hívások!A151,Telefonkönyv!$C$2:$C$63,0))," ",INDEX(Telefonkönyv!$B$2:$B$63,MATCH(Hívások!A151,Telefonkönyv!$C$2:$C$63,0)))</f>
        <v>Polgár Zsuzsa ügyintéző</v>
      </c>
      <c r="G151" s="5">
        <f t="shared" si="5"/>
        <v>2510</v>
      </c>
    </row>
    <row r="152" spans="1:7" x14ac:dyDescent="0.25">
      <c r="A152">
        <v>135</v>
      </c>
      <c r="B152" t="s">
        <v>13</v>
      </c>
      <c r="C152" s="3">
        <v>39972.775092592594</v>
      </c>
      <c r="D152" s="3">
        <v>39972.805127314816</v>
      </c>
      <c r="E152" s="2">
        <f t="shared" si="4"/>
        <v>3.0034722221898846E-2</v>
      </c>
      <c r="F152" t="str">
        <f>CONCATENATE(INDEX(Telefonkönyv!$A$2:$A$63,MATCH(Hívások!A152,Telefonkönyv!$C$2:$C$63,0))," ",INDEX(Telefonkönyv!$B$2:$B$63,MATCH(Hívások!A152,Telefonkönyv!$C$2:$C$63,0)))</f>
        <v>Laki Karola ügyintéző</v>
      </c>
      <c r="G152" s="5">
        <f t="shared" si="5"/>
        <v>3565</v>
      </c>
    </row>
    <row r="153" spans="1:7" x14ac:dyDescent="0.25">
      <c r="A153">
        <v>109</v>
      </c>
      <c r="B153" t="s">
        <v>15</v>
      </c>
      <c r="C153" s="3">
        <v>39972.905486111114</v>
      </c>
      <c r="D153" s="3">
        <v>39972.921944444446</v>
      </c>
      <c r="E153" s="2">
        <f t="shared" si="4"/>
        <v>1.6458333331684116E-2</v>
      </c>
      <c r="F153" t="str">
        <f>CONCATENATE(INDEX(Telefonkönyv!$A$2:$A$63,MATCH(Hívások!A153,Telefonkönyv!$C$2:$C$63,0))," ",INDEX(Telefonkönyv!$B$2:$B$63,MATCH(Hívások!A153,Telefonkönyv!$C$2:$C$63,0)))</f>
        <v>Lovas Imre ügyintéző</v>
      </c>
      <c r="G153" s="5">
        <f t="shared" si="5"/>
        <v>2100</v>
      </c>
    </row>
    <row r="154" spans="1:7" x14ac:dyDescent="0.25">
      <c r="A154">
        <v>151</v>
      </c>
      <c r="B154" t="s">
        <v>15</v>
      </c>
      <c r="C154" s="3">
        <v>39972.916666666664</v>
      </c>
      <c r="D154" s="3">
        <v>39972.918043981481</v>
      </c>
      <c r="E154" s="2">
        <f t="shared" si="4"/>
        <v>1.377314816636499E-3</v>
      </c>
      <c r="F154" t="str">
        <f>CONCATENATE(INDEX(Telefonkönyv!$A$2:$A$63,MATCH(Hívások!A154,Telefonkönyv!$C$2:$C$63,0))," ",INDEX(Telefonkönyv!$B$2:$B$63,MATCH(Hívások!A154,Telefonkönyv!$C$2:$C$63,0)))</f>
        <v>Lovas Helga ügyintéző</v>
      </c>
      <c r="G154" s="5">
        <f t="shared" si="5"/>
        <v>230</v>
      </c>
    </row>
    <row r="155" spans="1:7" x14ac:dyDescent="0.25">
      <c r="A155">
        <v>151</v>
      </c>
      <c r="B155" t="s">
        <v>15</v>
      </c>
      <c r="C155" s="3">
        <v>39972.987256944441</v>
      </c>
      <c r="D155" s="3">
        <v>39973.012337962966</v>
      </c>
      <c r="E155" s="2">
        <f t="shared" si="4"/>
        <v>2.5081018524360843E-2</v>
      </c>
      <c r="F155" t="str">
        <f>CONCATENATE(INDEX(Telefonkönyv!$A$2:$A$63,MATCH(Hívások!A155,Telefonkönyv!$C$2:$C$63,0))," ",INDEX(Telefonkönyv!$B$2:$B$63,MATCH(Hívások!A155,Telefonkönyv!$C$2:$C$63,0)))</f>
        <v>Lovas Helga ügyintéző</v>
      </c>
      <c r="G155" s="5">
        <f t="shared" si="5"/>
        <v>3205</v>
      </c>
    </row>
    <row r="156" spans="1:7" x14ac:dyDescent="0.25">
      <c r="A156">
        <v>115</v>
      </c>
      <c r="B156" t="s">
        <v>14</v>
      </c>
      <c r="C156" s="3">
        <v>39973.360706018517</v>
      </c>
      <c r="D156" s="3">
        <v>39973.400879629633</v>
      </c>
      <c r="E156" s="2">
        <f t="shared" si="4"/>
        <v>4.0173611116188113E-2</v>
      </c>
      <c r="F156" t="str">
        <f>CONCATENATE(INDEX(Telefonkönyv!$A$2:$A$63,MATCH(Hívások!A156,Telefonkönyv!$C$2:$C$63,0))," ",INDEX(Telefonkönyv!$B$2:$B$63,MATCH(Hívások!A156,Telefonkönyv!$C$2:$C$63,0)))</f>
        <v>Marosi István ügyintéző</v>
      </c>
      <c r="G156" s="5">
        <f t="shared" si="5"/>
        <v>4685</v>
      </c>
    </row>
    <row r="157" spans="1:7" x14ac:dyDescent="0.25">
      <c r="A157">
        <v>106</v>
      </c>
      <c r="B157" t="s">
        <v>8</v>
      </c>
      <c r="C157" s="3">
        <v>39973.364930555559</v>
      </c>
      <c r="D157" s="3">
        <v>39973.381354166668</v>
      </c>
      <c r="E157" s="2">
        <f t="shared" si="4"/>
        <v>1.6423611108621117E-2</v>
      </c>
      <c r="F157" t="str">
        <f>CONCATENATE(INDEX(Telefonkönyv!$A$2:$A$63,MATCH(Hívások!A157,Telefonkönyv!$C$2:$C$63,0))," ",INDEX(Telefonkönyv!$B$2:$B$63,MATCH(Hívások!A157,Telefonkönyv!$C$2:$C$63,0)))</f>
        <v>Kalincsák Hanga ügyintéző</v>
      </c>
      <c r="G157" s="5">
        <f t="shared" si="5"/>
        <v>1965</v>
      </c>
    </row>
    <row r="158" spans="1:7" x14ac:dyDescent="0.25">
      <c r="A158">
        <v>132</v>
      </c>
      <c r="B158" t="s">
        <v>5</v>
      </c>
      <c r="C158" s="3">
        <v>39973.368877314817</v>
      </c>
      <c r="D158" s="3">
        <v>39973.388958333337</v>
      </c>
      <c r="E158" s="2">
        <f t="shared" si="4"/>
        <v>2.008101851970423E-2</v>
      </c>
      <c r="F158" t="str">
        <f>CONCATENATE(INDEX(Telefonkönyv!$A$2:$A$63,MATCH(Hívások!A158,Telefonkönyv!$C$2:$C$63,0))," ",INDEX(Telefonkönyv!$B$2:$B$63,MATCH(Hívások!A158,Telefonkönyv!$C$2:$C$63,0)))</f>
        <v>Pap Zsófia ügyintéző</v>
      </c>
      <c r="G158" s="5">
        <f t="shared" si="5"/>
        <v>2365</v>
      </c>
    </row>
    <row r="159" spans="1:7" x14ac:dyDescent="0.25">
      <c r="A159">
        <v>117</v>
      </c>
      <c r="B159" t="s">
        <v>5</v>
      </c>
      <c r="C159" s="3">
        <v>39973.370706018519</v>
      </c>
      <c r="D159" s="3">
        <v>39973.380370370367</v>
      </c>
      <c r="E159" s="2">
        <f t="shared" si="4"/>
        <v>9.6643518481869251E-3</v>
      </c>
      <c r="F159" t="str">
        <f>CONCATENATE(INDEX(Telefonkönyv!$A$2:$A$63,MATCH(Hívások!A159,Telefonkönyv!$C$2:$C$63,0))," ",INDEX(Telefonkönyv!$B$2:$B$63,MATCH(Hívások!A159,Telefonkönyv!$C$2:$C$63,0)))</f>
        <v>Ordasi Judit ügyintéző</v>
      </c>
      <c r="G159" s="5">
        <f t="shared" si="5"/>
        <v>1165</v>
      </c>
    </row>
    <row r="160" spans="1:7" x14ac:dyDescent="0.25">
      <c r="A160">
        <v>143</v>
      </c>
      <c r="B160" t="s">
        <v>9</v>
      </c>
      <c r="C160" s="3">
        <v>39973.372395833336</v>
      </c>
      <c r="D160" s="3">
        <v>39973.379560185182</v>
      </c>
      <c r="E160" s="2">
        <f t="shared" si="4"/>
        <v>7.1643518458586186E-3</v>
      </c>
      <c r="F160" t="str">
        <f>CONCATENATE(INDEX(Telefonkönyv!$A$2:$A$63,MATCH(Hívások!A160,Telefonkönyv!$C$2:$C$63,0))," ",INDEX(Telefonkönyv!$B$2:$B$63,MATCH(Hívások!A160,Telefonkönyv!$C$2:$C$63,0)))</f>
        <v>Tringel Franciska ügyintéző</v>
      </c>
      <c r="G160" s="5">
        <f t="shared" si="5"/>
        <v>875</v>
      </c>
    </row>
    <row r="161" spans="1:7" x14ac:dyDescent="0.25">
      <c r="A161">
        <v>105</v>
      </c>
      <c r="B161" t="s">
        <v>13</v>
      </c>
      <c r="C161" s="3">
        <v>39973.373333333337</v>
      </c>
      <c r="D161" s="3">
        <v>39973.386296296296</v>
      </c>
      <c r="E161" s="2">
        <f t="shared" si="4"/>
        <v>1.2962962959136348E-2</v>
      </c>
      <c r="F161" t="str">
        <f>CONCATENATE(INDEX(Telefonkönyv!$A$2:$A$63,MATCH(Hívások!A161,Telefonkönyv!$C$2:$C$63,0))," ",INDEX(Telefonkönyv!$B$2:$B$63,MATCH(Hívások!A161,Telefonkönyv!$C$2:$C$63,0)))</f>
        <v>Vadász Iván középvezető</v>
      </c>
      <c r="G161" s="5">
        <f t="shared" si="5"/>
        <v>1565</v>
      </c>
    </row>
    <row r="162" spans="1:7" x14ac:dyDescent="0.25">
      <c r="A162">
        <v>127</v>
      </c>
      <c r="B162" t="s">
        <v>4</v>
      </c>
      <c r="C162" s="3">
        <v>39973.386550925927</v>
      </c>
      <c r="D162" s="3">
        <v>39973.406597222223</v>
      </c>
      <c r="E162" s="2">
        <f t="shared" si="4"/>
        <v>2.0046296296641231E-2</v>
      </c>
      <c r="F162" t="str">
        <f>CONCATENATE(INDEX(Telefonkönyv!$A$2:$A$63,MATCH(Hívások!A162,Telefonkönyv!$C$2:$C$63,0))," ",INDEX(Telefonkönyv!$B$2:$B$63,MATCH(Hívások!A162,Telefonkönyv!$C$2:$C$63,0)))</f>
        <v>Polgár Zsuzsa ügyintéző</v>
      </c>
      <c r="G162" s="5">
        <f t="shared" si="5"/>
        <v>2090</v>
      </c>
    </row>
    <row r="163" spans="1:7" x14ac:dyDescent="0.25">
      <c r="A163">
        <v>128</v>
      </c>
      <c r="B163" t="s">
        <v>4</v>
      </c>
      <c r="C163" s="3">
        <v>39973.386597222219</v>
      </c>
      <c r="D163" s="3">
        <v>39973.401134259257</v>
      </c>
      <c r="E163" s="2">
        <f t="shared" si="4"/>
        <v>1.4537037037371192E-2</v>
      </c>
      <c r="F163" t="str">
        <f>CONCATENATE(INDEX(Telefonkönyv!$A$2:$A$63,MATCH(Hívások!A163,Telefonkönyv!$C$2:$C$63,0))," ",INDEX(Telefonkönyv!$B$2:$B$63,MATCH(Hívások!A163,Telefonkönyv!$C$2:$C$63,0)))</f>
        <v>Fogarasi Éva ügyintéző</v>
      </c>
      <c r="G163" s="5">
        <f t="shared" si="5"/>
        <v>1530</v>
      </c>
    </row>
    <row r="164" spans="1:7" x14ac:dyDescent="0.25">
      <c r="A164">
        <v>114</v>
      </c>
      <c r="B164" t="s">
        <v>11</v>
      </c>
      <c r="C164" s="3">
        <v>39973.387824074074</v>
      </c>
      <c r="D164" s="3">
        <v>39973.427361111113</v>
      </c>
      <c r="E164" s="2">
        <f t="shared" si="4"/>
        <v>3.9537037038826384E-2</v>
      </c>
      <c r="F164" t="str">
        <f>CONCATENATE(INDEX(Telefonkönyv!$A$2:$A$63,MATCH(Hívások!A164,Telefonkönyv!$C$2:$C$63,0))," ",INDEX(Telefonkönyv!$B$2:$B$63,MATCH(Hívások!A164,Telefonkönyv!$C$2:$C$63,0)))</f>
        <v>Bakonyi Mátyás ügyintéző</v>
      </c>
      <c r="G164" s="5">
        <f t="shared" si="5"/>
        <v>4605</v>
      </c>
    </row>
    <row r="165" spans="1:7" x14ac:dyDescent="0.25">
      <c r="A165">
        <v>118</v>
      </c>
      <c r="B165" t="s">
        <v>5</v>
      </c>
      <c r="C165" s="3">
        <v>39973.389826388891</v>
      </c>
      <c r="D165" s="3">
        <v>39973.424537037034</v>
      </c>
      <c r="E165" s="2">
        <f t="shared" si="4"/>
        <v>3.4710648142208811E-2</v>
      </c>
      <c r="F165" t="str">
        <f>CONCATENATE(INDEX(Telefonkönyv!$A$2:$A$63,MATCH(Hívások!A165,Telefonkönyv!$C$2:$C$63,0))," ",INDEX(Telefonkönyv!$B$2:$B$63,MATCH(Hívások!A165,Telefonkönyv!$C$2:$C$63,0)))</f>
        <v>Ondrejó Anna ügyintéző</v>
      </c>
      <c r="G165" s="5">
        <f t="shared" si="5"/>
        <v>4045</v>
      </c>
    </row>
    <row r="166" spans="1:7" x14ac:dyDescent="0.25">
      <c r="A166">
        <v>155</v>
      </c>
      <c r="B166" t="s">
        <v>9</v>
      </c>
      <c r="C166" s="3">
        <v>39973.393414351849</v>
      </c>
      <c r="D166" s="3">
        <v>39973.409247685187</v>
      </c>
      <c r="E166" s="2">
        <f t="shared" si="4"/>
        <v>1.5833333338377997E-2</v>
      </c>
      <c r="F166" t="str">
        <f>CONCATENATE(INDEX(Telefonkönyv!$A$2:$A$63,MATCH(Hívások!A166,Telefonkönyv!$C$2:$C$63,0))," ",INDEX(Telefonkönyv!$B$2:$B$63,MATCH(Hívások!A166,Telefonkönyv!$C$2:$C$63,0)))</f>
        <v>Bölöni Antal ügyintéző</v>
      </c>
      <c r="G166" s="5">
        <f t="shared" si="5"/>
        <v>1775</v>
      </c>
    </row>
    <row r="167" spans="1:7" x14ac:dyDescent="0.25">
      <c r="A167">
        <v>112</v>
      </c>
      <c r="B167" t="s">
        <v>13</v>
      </c>
      <c r="C167" s="3">
        <v>39973.393530092595</v>
      </c>
      <c r="D167" s="3">
        <v>39973.399398148147</v>
      </c>
      <c r="E167" s="2">
        <f t="shared" si="4"/>
        <v>5.8680555521277711E-3</v>
      </c>
      <c r="F167" t="str">
        <f>CONCATENATE(INDEX(Telefonkönyv!$A$2:$A$63,MATCH(Hívások!A167,Telefonkönyv!$C$2:$C$63,0))," ",INDEX(Telefonkönyv!$B$2:$B$63,MATCH(Hívások!A167,Telefonkönyv!$C$2:$C$63,0)))</f>
        <v>Tóth Vanda ügyintéző</v>
      </c>
      <c r="G167" s="5">
        <f t="shared" si="5"/>
        <v>765</v>
      </c>
    </row>
    <row r="168" spans="1:7" x14ac:dyDescent="0.25">
      <c r="A168">
        <v>119</v>
      </c>
      <c r="B168" t="s">
        <v>10</v>
      </c>
      <c r="C168" s="3">
        <v>39973.395729166667</v>
      </c>
      <c r="D168" s="3">
        <v>39973.433182870373</v>
      </c>
      <c r="E168" s="2">
        <f t="shared" si="4"/>
        <v>3.7453703705978114E-2</v>
      </c>
      <c r="F168" t="str">
        <f>CONCATENATE(INDEX(Telefonkönyv!$A$2:$A$63,MATCH(Hívások!A168,Telefonkönyv!$C$2:$C$63,0))," ",INDEX(Telefonkönyv!$B$2:$B$63,MATCH(Hívások!A168,Telefonkönyv!$C$2:$C$63,0)))</f>
        <v>Kövér Krisztina ügyintéző</v>
      </c>
      <c r="G168" s="5">
        <f t="shared" si="5"/>
        <v>4650</v>
      </c>
    </row>
    <row r="169" spans="1:7" x14ac:dyDescent="0.25">
      <c r="A169">
        <v>135</v>
      </c>
      <c r="B169" t="s">
        <v>13</v>
      </c>
      <c r="C169" s="3">
        <v>39973.399965277778</v>
      </c>
      <c r="D169" s="3">
        <v>39973.403460648151</v>
      </c>
      <c r="E169" s="2">
        <f t="shared" si="4"/>
        <v>3.4953703725477681E-3</v>
      </c>
      <c r="F169" t="str">
        <f>CONCATENATE(INDEX(Telefonkönyv!$A$2:$A$63,MATCH(Hívások!A169,Telefonkönyv!$C$2:$C$63,0))," ",INDEX(Telefonkönyv!$B$2:$B$63,MATCH(Hívások!A169,Telefonkönyv!$C$2:$C$63,0)))</f>
        <v>Laki Karola ügyintéző</v>
      </c>
      <c r="G169" s="5">
        <f t="shared" si="5"/>
        <v>525</v>
      </c>
    </row>
    <row r="170" spans="1:7" x14ac:dyDescent="0.25">
      <c r="A170">
        <v>139</v>
      </c>
      <c r="B170" t="s">
        <v>9</v>
      </c>
      <c r="C170" s="3">
        <v>39973.40148148148</v>
      </c>
      <c r="D170" s="3">
        <v>39973.442893518521</v>
      </c>
      <c r="E170" s="2">
        <f t="shared" si="4"/>
        <v>4.1412037040572613E-2</v>
      </c>
      <c r="F170" t="str">
        <f>CONCATENATE(INDEX(Telefonkönyv!$A$2:$A$63,MATCH(Hívások!A170,Telefonkönyv!$C$2:$C$63,0))," ",INDEX(Telefonkönyv!$B$2:$B$63,MATCH(Hívások!A170,Telefonkönyv!$C$2:$C$63,0)))</f>
        <v>Felner Ferenc ügyintéző</v>
      </c>
      <c r="G170" s="5">
        <f t="shared" si="5"/>
        <v>4550</v>
      </c>
    </row>
    <row r="171" spans="1:7" x14ac:dyDescent="0.25">
      <c r="A171">
        <v>128</v>
      </c>
      <c r="B171" t="s">
        <v>4</v>
      </c>
      <c r="C171" s="3">
        <v>39973.402002314811</v>
      </c>
      <c r="D171" s="3">
        <v>39973.426041666666</v>
      </c>
      <c r="E171" s="2">
        <f t="shared" si="4"/>
        <v>2.4039351854298729E-2</v>
      </c>
      <c r="F171" t="str">
        <f>CONCATENATE(INDEX(Telefonkönyv!$A$2:$A$63,MATCH(Hívások!A171,Telefonkönyv!$C$2:$C$63,0))," ",INDEX(Telefonkönyv!$B$2:$B$63,MATCH(Hívások!A171,Telefonkönyv!$C$2:$C$63,0)))</f>
        <v>Fogarasi Éva ügyintéző</v>
      </c>
      <c r="G171" s="5">
        <f t="shared" si="5"/>
        <v>2510</v>
      </c>
    </row>
    <row r="172" spans="1:7" x14ac:dyDescent="0.25">
      <c r="A172">
        <v>143</v>
      </c>
      <c r="B172" t="s">
        <v>9</v>
      </c>
      <c r="C172" s="3">
        <v>39973.405405092592</v>
      </c>
      <c r="D172" s="3">
        <v>39973.440150462964</v>
      </c>
      <c r="E172" s="2">
        <f t="shared" si="4"/>
        <v>3.4745370372547768E-2</v>
      </c>
      <c r="F172" t="str">
        <f>CONCATENATE(INDEX(Telefonkönyv!$A$2:$A$63,MATCH(Hívások!A172,Telefonkönyv!$C$2:$C$63,0))," ",INDEX(Telefonkönyv!$B$2:$B$63,MATCH(Hívások!A172,Telefonkönyv!$C$2:$C$63,0)))</f>
        <v>Tringel Franciska ügyintéző</v>
      </c>
      <c r="G172" s="5">
        <f t="shared" si="5"/>
        <v>3875</v>
      </c>
    </row>
    <row r="173" spans="1:7" x14ac:dyDescent="0.25">
      <c r="A173">
        <v>120</v>
      </c>
      <c r="B173" t="s">
        <v>12</v>
      </c>
      <c r="C173" s="3">
        <v>39973.408125000002</v>
      </c>
      <c r="D173" s="3">
        <v>39973.414687500001</v>
      </c>
      <c r="E173" s="2">
        <f t="shared" si="4"/>
        <v>6.5624999988358468E-3</v>
      </c>
      <c r="F173" t="str">
        <f>CONCATENATE(INDEX(Telefonkönyv!$A$2:$A$63,MATCH(Hívások!A173,Telefonkönyv!$C$2:$C$63,0))," ",INDEX(Telefonkönyv!$B$2:$B$63,MATCH(Hívások!A173,Telefonkönyv!$C$2:$C$63,0)))</f>
        <v>Szalay Ákos ügyintéző</v>
      </c>
      <c r="G173" s="5">
        <f t="shared" si="5"/>
        <v>800</v>
      </c>
    </row>
    <row r="174" spans="1:7" x14ac:dyDescent="0.25">
      <c r="A174">
        <v>132</v>
      </c>
      <c r="B174" t="s">
        <v>5</v>
      </c>
      <c r="C174" s="3">
        <v>39973.414664351854</v>
      </c>
      <c r="D174" s="3">
        <v>39973.436203703706</v>
      </c>
      <c r="E174" s="2">
        <f t="shared" si="4"/>
        <v>2.1539351851970423E-2</v>
      </c>
      <c r="F174" t="str">
        <f>CONCATENATE(INDEX(Telefonkönyv!$A$2:$A$63,MATCH(Hívások!A174,Telefonkönyv!$C$2:$C$63,0))," ",INDEX(Telefonkönyv!$B$2:$B$63,MATCH(Hívások!A174,Telefonkönyv!$C$2:$C$63,0)))</f>
        <v>Pap Zsófia ügyintéző</v>
      </c>
      <c r="G174" s="5">
        <f t="shared" si="5"/>
        <v>2605</v>
      </c>
    </row>
    <row r="175" spans="1:7" x14ac:dyDescent="0.25">
      <c r="A175">
        <v>152</v>
      </c>
      <c r="B175" t="s">
        <v>6</v>
      </c>
      <c r="C175" s="3">
        <v>39973.417083333334</v>
      </c>
      <c r="D175" s="3">
        <v>39973.425196759257</v>
      </c>
      <c r="E175" s="2">
        <f t="shared" si="4"/>
        <v>8.1134259235113859E-3</v>
      </c>
      <c r="F175" t="str">
        <f>CONCATENATE(INDEX(Telefonkönyv!$A$2:$A$63,MATCH(Hívások!A175,Telefonkönyv!$C$2:$C$63,0))," ",INDEX(Telefonkönyv!$B$2:$B$63,MATCH(Hívások!A175,Telefonkönyv!$C$2:$C$63,0)))</f>
        <v>Viola Klára ügyintéző</v>
      </c>
      <c r="G175" s="5">
        <f t="shared" si="5"/>
        <v>1005</v>
      </c>
    </row>
    <row r="176" spans="1:7" x14ac:dyDescent="0.25">
      <c r="A176">
        <v>112</v>
      </c>
      <c r="B176" t="s">
        <v>13</v>
      </c>
      <c r="C176" s="3">
        <v>39973.420694444445</v>
      </c>
      <c r="D176" s="3">
        <v>39973.430821759262</v>
      </c>
      <c r="E176" s="2">
        <f t="shared" si="4"/>
        <v>1.0127314817509614E-2</v>
      </c>
      <c r="F176" t="str">
        <f>CONCATENATE(INDEX(Telefonkönyv!$A$2:$A$63,MATCH(Hívások!A176,Telefonkönyv!$C$2:$C$63,0))," ",INDEX(Telefonkönyv!$B$2:$B$63,MATCH(Hívások!A176,Telefonkönyv!$C$2:$C$63,0)))</f>
        <v>Tóth Vanda ügyintéző</v>
      </c>
      <c r="G176" s="5">
        <f t="shared" si="5"/>
        <v>1245</v>
      </c>
    </row>
    <row r="177" spans="1:7" x14ac:dyDescent="0.25">
      <c r="A177">
        <v>106</v>
      </c>
      <c r="B177" t="s">
        <v>8</v>
      </c>
      <c r="C177" s="3">
        <v>39973.422106481485</v>
      </c>
      <c r="D177" s="3">
        <v>39973.428148148145</v>
      </c>
      <c r="E177" s="2">
        <f t="shared" si="4"/>
        <v>6.0416666601668112E-3</v>
      </c>
      <c r="F177" t="str">
        <f>CONCATENATE(INDEX(Telefonkönyv!$A$2:$A$63,MATCH(Hívások!A177,Telefonkönyv!$C$2:$C$63,0))," ",INDEX(Telefonkönyv!$B$2:$B$63,MATCH(Hívások!A177,Telefonkönyv!$C$2:$C$63,0)))</f>
        <v>Kalincsák Hanga ügyintéző</v>
      </c>
      <c r="G177" s="5">
        <f t="shared" si="5"/>
        <v>765</v>
      </c>
    </row>
    <row r="178" spans="1:7" x14ac:dyDescent="0.25">
      <c r="A178">
        <v>127</v>
      </c>
      <c r="B178" t="s">
        <v>4</v>
      </c>
      <c r="C178" s="3">
        <v>39973.42328703704</v>
      </c>
      <c r="D178" s="3">
        <v>39973.450162037036</v>
      </c>
      <c r="E178" s="2">
        <f t="shared" si="4"/>
        <v>2.6874999995925464E-2</v>
      </c>
      <c r="F178" t="str">
        <f>CONCATENATE(INDEX(Telefonkönyv!$A$2:$A$63,MATCH(Hívások!A178,Telefonkönyv!$C$2:$C$63,0))," ",INDEX(Telefonkönyv!$B$2:$B$63,MATCH(Hívások!A178,Telefonkönyv!$C$2:$C$63,0)))</f>
        <v>Polgár Zsuzsa ügyintéző</v>
      </c>
      <c r="G178" s="5">
        <f t="shared" si="5"/>
        <v>2790</v>
      </c>
    </row>
    <row r="179" spans="1:7" x14ac:dyDescent="0.25">
      <c r="A179">
        <v>121</v>
      </c>
      <c r="B179" t="s">
        <v>7</v>
      </c>
      <c r="C179" s="3">
        <v>39973.423634259256</v>
      </c>
      <c r="D179" s="3">
        <v>39973.434004629627</v>
      </c>
      <c r="E179" s="2">
        <f t="shared" si="4"/>
        <v>1.0370370371674653E-2</v>
      </c>
      <c r="F179" t="str">
        <f>CONCATENATE(INDEX(Telefonkönyv!$A$2:$A$63,MATCH(Hívások!A179,Telefonkönyv!$C$2:$C$63,0))," ",INDEX(Telefonkönyv!$B$2:$B$63,MATCH(Hívások!A179,Telefonkönyv!$C$2:$C$63,0)))</f>
        <v>Palles Katalin ügyintéző</v>
      </c>
      <c r="G179" s="5">
        <f t="shared" si="5"/>
        <v>1175</v>
      </c>
    </row>
    <row r="180" spans="1:7" x14ac:dyDescent="0.25">
      <c r="A180">
        <v>124</v>
      </c>
      <c r="B180" t="s">
        <v>13</v>
      </c>
      <c r="C180" s="3">
        <v>39973.424675925926</v>
      </c>
      <c r="D180" s="3">
        <v>39973.446053240739</v>
      </c>
      <c r="E180" s="2">
        <f t="shared" si="4"/>
        <v>2.1377314813435078E-2</v>
      </c>
      <c r="F180" t="str">
        <f>CONCATENATE(INDEX(Telefonkönyv!$A$2:$A$63,MATCH(Hívások!A180,Telefonkönyv!$C$2:$C$63,0))," ",INDEX(Telefonkönyv!$B$2:$B$63,MATCH(Hívások!A180,Telefonkönyv!$C$2:$C$63,0)))</f>
        <v>Gelencsér László ügyintéző</v>
      </c>
      <c r="G180" s="5">
        <f t="shared" si="5"/>
        <v>2525</v>
      </c>
    </row>
    <row r="181" spans="1:7" x14ac:dyDescent="0.25">
      <c r="A181">
        <v>140</v>
      </c>
      <c r="B181" t="s">
        <v>5</v>
      </c>
      <c r="C181" s="3">
        <v>39973.425451388888</v>
      </c>
      <c r="D181" s="3">
        <v>39973.441574074073</v>
      </c>
      <c r="E181" s="2">
        <f t="shared" si="4"/>
        <v>1.6122685185109731E-2</v>
      </c>
      <c r="F181" t="str">
        <f>CONCATENATE(INDEX(Telefonkönyv!$A$2:$A$63,MATCH(Hívások!A181,Telefonkönyv!$C$2:$C$63,0))," ",INDEX(Telefonkönyv!$B$2:$B$63,MATCH(Hívások!A181,Telefonkönyv!$C$2:$C$63,0)))</f>
        <v>Szunomár Flóra ügyintéző</v>
      </c>
      <c r="G181" s="5">
        <f t="shared" si="5"/>
        <v>1965</v>
      </c>
    </row>
    <row r="182" spans="1:7" x14ac:dyDescent="0.25">
      <c r="A182">
        <v>159</v>
      </c>
      <c r="B182" t="s">
        <v>4</v>
      </c>
      <c r="C182" s="3">
        <v>39973.426099537035</v>
      </c>
      <c r="D182" s="3">
        <v>39973.433599537035</v>
      </c>
      <c r="E182" s="2">
        <f t="shared" si="4"/>
        <v>7.4999999997089617E-3</v>
      </c>
      <c r="F182" t="str">
        <f>CONCATENATE(INDEX(Telefonkönyv!$A$2:$A$63,MATCH(Hívások!A182,Telefonkönyv!$C$2:$C$63,0))," ",INDEX(Telefonkönyv!$B$2:$B$63,MATCH(Hívások!A182,Telefonkönyv!$C$2:$C$63,0)))</f>
        <v>Pap Nikolett ügyintéző</v>
      </c>
      <c r="G182" s="5">
        <f t="shared" si="5"/>
        <v>830</v>
      </c>
    </row>
    <row r="183" spans="1:7" x14ac:dyDescent="0.25">
      <c r="A183">
        <v>109</v>
      </c>
      <c r="B183" t="s">
        <v>15</v>
      </c>
      <c r="C183" s="3">
        <v>39973.427037037036</v>
      </c>
      <c r="D183" s="3">
        <v>39973.448321759257</v>
      </c>
      <c r="E183" s="2">
        <f t="shared" si="4"/>
        <v>2.1284722221025731E-2</v>
      </c>
      <c r="F183" t="str">
        <f>CONCATENATE(INDEX(Telefonkönyv!$A$2:$A$63,MATCH(Hívások!A183,Telefonkönyv!$C$2:$C$63,0))," ",INDEX(Telefonkönyv!$B$2:$B$63,MATCH(Hívások!A183,Telefonkönyv!$C$2:$C$63,0)))</f>
        <v>Lovas Imre ügyintéző</v>
      </c>
      <c r="G183" s="5">
        <f t="shared" si="5"/>
        <v>2695</v>
      </c>
    </row>
    <row r="184" spans="1:7" x14ac:dyDescent="0.25">
      <c r="A184">
        <v>144</v>
      </c>
      <c r="B184" t="s">
        <v>14</v>
      </c>
      <c r="C184" s="3">
        <v>39973.427152777775</v>
      </c>
      <c r="D184" s="3">
        <v>39973.450613425928</v>
      </c>
      <c r="E184" s="2">
        <f t="shared" si="4"/>
        <v>2.3460648153559305E-2</v>
      </c>
      <c r="F184" t="str">
        <f>CONCATENATE(INDEX(Telefonkönyv!$A$2:$A$63,MATCH(Hívások!A184,Telefonkönyv!$C$2:$C$63,0))," ",INDEX(Telefonkönyv!$B$2:$B$63,MATCH(Hívások!A184,Telefonkönyv!$C$2:$C$63,0)))</f>
        <v>Bózsing Gergely ügyintéző</v>
      </c>
      <c r="G184" s="5">
        <f t="shared" si="5"/>
        <v>2765</v>
      </c>
    </row>
    <row r="185" spans="1:7" x14ac:dyDescent="0.25">
      <c r="A185">
        <v>137</v>
      </c>
      <c r="B185" t="s">
        <v>9</v>
      </c>
      <c r="C185" s="3">
        <v>39973.428981481484</v>
      </c>
      <c r="D185" s="3">
        <v>39973.463148148148</v>
      </c>
      <c r="E185" s="2">
        <f t="shared" si="4"/>
        <v>3.4166666664532386E-2</v>
      </c>
      <c r="F185" t="str">
        <f>CONCATENATE(INDEX(Telefonkönyv!$A$2:$A$63,MATCH(Hívások!A185,Telefonkönyv!$C$2:$C$63,0))," ",INDEX(Telefonkönyv!$B$2:$B$63,MATCH(Hívások!A185,Telefonkönyv!$C$2:$C$63,0)))</f>
        <v>Bertalan József ügyintéző</v>
      </c>
      <c r="G185" s="5">
        <f t="shared" si="5"/>
        <v>3800</v>
      </c>
    </row>
    <row r="186" spans="1:7" x14ac:dyDescent="0.25">
      <c r="A186">
        <v>120</v>
      </c>
      <c r="B186" t="s">
        <v>12</v>
      </c>
      <c r="C186" s="3">
        <v>39973.429189814815</v>
      </c>
      <c r="D186" s="3">
        <v>39973.431446759256</v>
      </c>
      <c r="E186" s="2">
        <f t="shared" si="4"/>
        <v>2.2569444408873096E-3</v>
      </c>
      <c r="F186" t="str">
        <f>CONCATENATE(INDEX(Telefonkönyv!$A$2:$A$63,MATCH(Hívások!A186,Telefonkönyv!$C$2:$C$63,0))," ",INDEX(Telefonkönyv!$B$2:$B$63,MATCH(Hívások!A186,Telefonkönyv!$C$2:$C$63,0)))</f>
        <v>Szalay Ákos ügyintéző</v>
      </c>
      <c r="G186" s="5">
        <f t="shared" si="5"/>
        <v>350</v>
      </c>
    </row>
    <row r="187" spans="1:7" x14ac:dyDescent="0.25">
      <c r="A187">
        <v>123</v>
      </c>
      <c r="B187" t="s">
        <v>7</v>
      </c>
      <c r="C187" s="3">
        <v>39973.432256944441</v>
      </c>
      <c r="D187" s="3">
        <v>39973.439039351855</v>
      </c>
      <c r="E187" s="2">
        <f t="shared" si="4"/>
        <v>6.7824074139934964E-3</v>
      </c>
      <c r="F187" t="str">
        <f>CONCATENATE(INDEX(Telefonkönyv!$A$2:$A$63,MATCH(Hívások!A187,Telefonkönyv!$C$2:$C$63,0))," ",INDEX(Telefonkönyv!$B$2:$B$63,MATCH(Hívások!A187,Telefonkönyv!$C$2:$C$63,0)))</f>
        <v>Juhász Andrea ügyintéző</v>
      </c>
      <c r="G187" s="5">
        <f t="shared" si="5"/>
        <v>800</v>
      </c>
    </row>
    <row r="188" spans="1:7" x14ac:dyDescent="0.25">
      <c r="A188">
        <v>111</v>
      </c>
      <c r="B188" t="s">
        <v>15</v>
      </c>
      <c r="C188" s="3">
        <v>39973.439398148148</v>
      </c>
      <c r="D188" s="3">
        <v>39973.464074074072</v>
      </c>
      <c r="E188" s="2">
        <f t="shared" si="4"/>
        <v>2.4675925924384501E-2</v>
      </c>
      <c r="F188" t="str">
        <f>CONCATENATE(INDEX(Telefonkönyv!$A$2:$A$63,MATCH(Hívások!A188,Telefonkönyv!$C$2:$C$63,0))," ",INDEX(Telefonkönyv!$B$2:$B$63,MATCH(Hívások!A188,Telefonkönyv!$C$2:$C$63,0)))</f>
        <v>Badacsonyi Krisztián ügyintéző</v>
      </c>
      <c r="G188" s="5">
        <f t="shared" si="5"/>
        <v>3120</v>
      </c>
    </row>
    <row r="189" spans="1:7" x14ac:dyDescent="0.25">
      <c r="A189">
        <v>130</v>
      </c>
      <c r="B189" t="s">
        <v>10</v>
      </c>
      <c r="C189" s="3">
        <v>39973.440729166665</v>
      </c>
      <c r="D189" s="3">
        <v>39973.455810185187</v>
      </c>
      <c r="E189" s="2">
        <f t="shared" si="4"/>
        <v>1.5081018522323575E-2</v>
      </c>
      <c r="F189" t="str">
        <f>CONCATENATE(INDEX(Telefonkönyv!$A$2:$A$63,MATCH(Hívások!A189,Telefonkönyv!$C$2:$C$63,0))," ",INDEX(Telefonkönyv!$B$2:$B$63,MATCH(Hívások!A189,Telefonkönyv!$C$2:$C$63,0)))</f>
        <v>Gál Zsuzsa ügyintéző</v>
      </c>
      <c r="G189" s="5">
        <f t="shared" si="5"/>
        <v>1930</v>
      </c>
    </row>
    <row r="190" spans="1:7" x14ac:dyDescent="0.25">
      <c r="A190">
        <v>129</v>
      </c>
      <c r="B190" t="s">
        <v>13</v>
      </c>
      <c r="C190" s="3">
        <v>39973.442164351851</v>
      </c>
      <c r="D190" s="3">
        <v>39973.46607638889</v>
      </c>
      <c r="E190" s="2">
        <f t="shared" si="4"/>
        <v>2.3912037038826384E-2</v>
      </c>
      <c r="F190" t="str">
        <f>CONCATENATE(INDEX(Telefonkönyv!$A$2:$A$63,MATCH(Hívások!A190,Telefonkönyv!$C$2:$C$63,0))," ",INDEX(Telefonkönyv!$B$2:$B$63,MATCH(Hívások!A190,Telefonkönyv!$C$2:$C$63,0)))</f>
        <v>Huszár Ildikó középvezető</v>
      </c>
      <c r="G190" s="5">
        <f t="shared" si="5"/>
        <v>2845</v>
      </c>
    </row>
    <row r="191" spans="1:7" x14ac:dyDescent="0.25">
      <c r="A191">
        <v>102</v>
      </c>
      <c r="B191" t="s">
        <v>11</v>
      </c>
      <c r="C191" s="3">
        <v>39973.442627314813</v>
      </c>
      <c r="D191" s="3">
        <v>39973.479456018518</v>
      </c>
      <c r="E191" s="2">
        <f t="shared" si="4"/>
        <v>3.6828703705396038E-2</v>
      </c>
      <c r="F191" t="str">
        <f>CONCATENATE(INDEX(Telefonkönyv!$A$2:$A$63,MATCH(Hívások!A191,Telefonkönyv!$C$2:$C$63,0))," ",INDEX(Telefonkönyv!$B$2:$B$63,MATCH(Hívások!A191,Telefonkönyv!$C$2:$C$63,0)))</f>
        <v>Csurgó Tivadar ügyintéző</v>
      </c>
      <c r="G191" s="5">
        <f t="shared" si="5"/>
        <v>4365</v>
      </c>
    </row>
    <row r="192" spans="1:7" x14ac:dyDescent="0.25">
      <c r="A192">
        <v>151</v>
      </c>
      <c r="B192" t="s">
        <v>15</v>
      </c>
      <c r="C192" s="3">
        <v>39973.445856481485</v>
      </c>
      <c r="D192" s="3">
        <v>39973.482187499998</v>
      </c>
      <c r="E192" s="2">
        <f t="shared" si="4"/>
        <v>3.6331018513010349E-2</v>
      </c>
      <c r="F192" t="str">
        <f>CONCATENATE(INDEX(Telefonkönyv!$A$2:$A$63,MATCH(Hívások!A192,Telefonkönyv!$C$2:$C$63,0))," ",INDEX(Telefonkönyv!$B$2:$B$63,MATCH(Hívások!A192,Telefonkönyv!$C$2:$C$63,0)))</f>
        <v>Lovas Helga ügyintéző</v>
      </c>
      <c r="G192" s="5">
        <f t="shared" si="5"/>
        <v>4565</v>
      </c>
    </row>
    <row r="193" spans="1:7" x14ac:dyDescent="0.25">
      <c r="A193">
        <v>117</v>
      </c>
      <c r="B193" t="s">
        <v>5</v>
      </c>
      <c r="C193" s="3">
        <v>39973.44604166667</v>
      </c>
      <c r="D193" s="3">
        <v>39973.460659722223</v>
      </c>
      <c r="E193" s="2">
        <f t="shared" si="4"/>
        <v>1.4618055553000886E-2</v>
      </c>
      <c r="F193" t="str">
        <f>CONCATENATE(INDEX(Telefonkönyv!$A$2:$A$63,MATCH(Hívások!A193,Telefonkönyv!$C$2:$C$63,0))," ",INDEX(Telefonkönyv!$B$2:$B$63,MATCH(Hívások!A193,Telefonkönyv!$C$2:$C$63,0)))</f>
        <v>Ordasi Judit ügyintéző</v>
      </c>
      <c r="G193" s="5">
        <f t="shared" si="5"/>
        <v>1805</v>
      </c>
    </row>
    <row r="194" spans="1:7" x14ac:dyDescent="0.25">
      <c r="A194">
        <v>162</v>
      </c>
      <c r="B194" t="s">
        <v>5</v>
      </c>
      <c r="C194" s="3">
        <v>39973.446701388886</v>
      </c>
      <c r="D194" s="3">
        <v>39973.484826388885</v>
      </c>
      <c r="E194" s="2">
        <f t="shared" si="4"/>
        <v>3.8124999999126885E-2</v>
      </c>
      <c r="F194" t="str">
        <f>CONCATENATE(INDEX(Telefonkönyv!$A$2:$A$63,MATCH(Hívások!A194,Telefonkönyv!$C$2:$C$63,0))," ",INDEX(Telefonkönyv!$B$2:$B$63,MATCH(Hívások!A194,Telefonkönyv!$C$2:$C$63,0)))</f>
        <v>Mészöly Endre ügyintéző</v>
      </c>
      <c r="G194" s="5">
        <f t="shared" si="5"/>
        <v>4445</v>
      </c>
    </row>
    <row r="195" spans="1:7" x14ac:dyDescent="0.25">
      <c r="A195">
        <v>123</v>
      </c>
      <c r="B195" t="s">
        <v>7</v>
      </c>
      <c r="C195" s="3">
        <v>39973.451249999998</v>
      </c>
      <c r="D195" s="3">
        <v>39973.454212962963</v>
      </c>
      <c r="E195" s="2">
        <f t="shared" ref="E195:E258" si="6">D195-C195</f>
        <v>2.9629629643750377E-3</v>
      </c>
      <c r="F195" t="str">
        <f>CONCATENATE(INDEX(Telefonkönyv!$A$2:$A$63,MATCH(Hívások!A195,Telefonkönyv!$C$2:$C$63,0))," ",INDEX(Telefonkönyv!$B$2:$B$63,MATCH(Hívások!A195,Telefonkönyv!$C$2:$C$63,0)))</f>
        <v>Juhász Andrea ügyintéző</v>
      </c>
      <c r="G195" s="5">
        <f t="shared" ref="G195:G258" si="7">VLOOKUP(B195,$P$2:$S$13,3,FALSE)+IF(SECOND(E195)=0,MINUTE(E195),MINUTE(E195)+1)*VLOOKUP(B195,$P$2:$S$13,4,FALSE)</f>
        <v>425</v>
      </c>
    </row>
    <row r="196" spans="1:7" x14ac:dyDescent="0.25">
      <c r="A196">
        <v>112</v>
      </c>
      <c r="B196" t="s">
        <v>13</v>
      </c>
      <c r="C196" s="3">
        <v>39973.453252314815</v>
      </c>
      <c r="D196" s="3">
        <v>39973.472673611112</v>
      </c>
      <c r="E196" s="2">
        <f t="shared" si="6"/>
        <v>1.9421296296059154E-2</v>
      </c>
      <c r="F196" t="str">
        <f>CONCATENATE(INDEX(Telefonkönyv!$A$2:$A$63,MATCH(Hívások!A196,Telefonkönyv!$C$2:$C$63,0))," ",INDEX(Telefonkönyv!$B$2:$B$63,MATCH(Hívások!A196,Telefonkönyv!$C$2:$C$63,0)))</f>
        <v>Tóth Vanda ügyintéző</v>
      </c>
      <c r="G196" s="5">
        <f t="shared" si="7"/>
        <v>2285</v>
      </c>
    </row>
    <row r="197" spans="1:7" x14ac:dyDescent="0.25">
      <c r="A197">
        <v>160</v>
      </c>
      <c r="B197" t="s">
        <v>14</v>
      </c>
      <c r="C197" s="3">
        <v>39973.454224537039</v>
      </c>
      <c r="D197" s="3">
        <v>39973.49255787037</v>
      </c>
      <c r="E197" s="2">
        <f t="shared" si="6"/>
        <v>3.8333333330228925E-2</v>
      </c>
      <c r="F197" t="str">
        <f>CONCATENATE(INDEX(Telefonkönyv!$A$2:$A$63,MATCH(Hívások!A197,Telefonkönyv!$C$2:$C$63,0))," ",INDEX(Telefonkönyv!$B$2:$B$63,MATCH(Hívások!A197,Telefonkönyv!$C$2:$C$63,0)))</f>
        <v>Fosztó Gábor ügyintéző</v>
      </c>
      <c r="G197" s="5">
        <f t="shared" si="7"/>
        <v>4525</v>
      </c>
    </row>
    <row r="198" spans="1:7" x14ac:dyDescent="0.25">
      <c r="A198">
        <v>152</v>
      </c>
      <c r="B198" t="s">
        <v>6</v>
      </c>
      <c r="C198" s="3">
        <v>39973.462523148148</v>
      </c>
      <c r="D198" s="3">
        <v>39973.482685185183</v>
      </c>
      <c r="E198" s="2">
        <f t="shared" si="6"/>
        <v>2.0162037035333924E-2</v>
      </c>
      <c r="F198" t="str">
        <f>CONCATENATE(INDEX(Telefonkönyv!$A$2:$A$63,MATCH(Hívások!A198,Telefonkönyv!$C$2:$C$63,0))," ",INDEX(Telefonkönyv!$B$2:$B$63,MATCH(Hívások!A198,Telefonkönyv!$C$2:$C$63,0)))</f>
        <v>Viola Klára ügyintéző</v>
      </c>
      <c r="G198" s="5">
        <f t="shared" si="7"/>
        <v>2445</v>
      </c>
    </row>
    <row r="199" spans="1:7" x14ac:dyDescent="0.25">
      <c r="A199">
        <v>147</v>
      </c>
      <c r="B199" t="s">
        <v>15</v>
      </c>
      <c r="C199" s="3">
        <v>39973.462627314817</v>
      </c>
      <c r="D199" s="3">
        <v>39973.497881944444</v>
      </c>
      <c r="E199" s="2">
        <f t="shared" si="6"/>
        <v>3.5254629627161194E-2</v>
      </c>
      <c r="F199" t="str">
        <f>CONCATENATE(INDEX(Telefonkönyv!$A$2:$A$63,MATCH(Hívások!A199,Telefonkönyv!$C$2:$C$63,0))," ",INDEX(Telefonkönyv!$B$2:$B$63,MATCH(Hívások!A199,Telefonkönyv!$C$2:$C$63,0)))</f>
        <v>Holman Edit felsővezető</v>
      </c>
      <c r="G199" s="5">
        <f t="shared" si="7"/>
        <v>4395</v>
      </c>
    </row>
    <row r="200" spans="1:7" x14ac:dyDescent="0.25">
      <c r="A200">
        <v>104</v>
      </c>
      <c r="B200" t="s">
        <v>5</v>
      </c>
      <c r="C200" s="3">
        <v>39973.463576388887</v>
      </c>
      <c r="D200" s="3">
        <v>39973.475243055553</v>
      </c>
      <c r="E200" s="2">
        <f t="shared" si="6"/>
        <v>1.1666666665405501E-2</v>
      </c>
      <c r="F200" t="str">
        <f>CONCATENATE(INDEX(Telefonkönyv!$A$2:$A$63,MATCH(Hívások!A200,Telefonkönyv!$C$2:$C$63,0))," ",INDEX(Telefonkönyv!$B$2:$B$63,MATCH(Hívások!A200,Telefonkönyv!$C$2:$C$63,0)))</f>
        <v>Laki Tamara ügyintéző</v>
      </c>
      <c r="G200" s="5">
        <f t="shared" si="7"/>
        <v>1405</v>
      </c>
    </row>
    <row r="201" spans="1:7" x14ac:dyDescent="0.25">
      <c r="A201">
        <v>140</v>
      </c>
      <c r="B201" t="s">
        <v>5</v>
      </c>
      <c r="C201" s="3">
        <v>39973.464305555557</v>
      </c>
      <c r="D201" s="3">
        <v>39973.471180555556</v>
      </c>
      <c r="E201" s="2">
        <f t="shared" si="6"/>
        <v>6.8749999991268851E-3</v>
      </c>
      <c r="F201" t="str">
        <f>CONCATENATE(INDEX(Telefonkönyv!$A$2:$A$63,MATCH(Hívások!A201,Telefonkönyv!$C$2:$C$63,0))," ",INDEX(Telefonkönyv!$B$2:$B$63,MATCH(Hívások!A201,Telefonkönyv!$C$2:$C$63,0)))</f>
        <v>Szunomár Flóra ügyintéző</v>
      </c>
      <c r="G201" s="5">
        <f t="shared" si="7"/>
        <v>845</v>
      </c>
    </row>
    <row r="202" spans="1:7" x14ac:dyDescent="0.25">
      <c r="A202">
        <v>101</v>
      </c>
      <c r="B202" t="s">
        <v>11</v>
      </c>
      <c r="C202" s="3">
        <v>39973.466898148145</v>
      </c>
      <c r="D202" s="3">
        <v>39973.473726851851</v>
      </c>
      <c r="E202" s="2">
        <f t="shared" si="6"/>
        <v>6.8287037065601908E-3</v>
      </c>
      <c r="F202" t="str">
        <f>CONCATENATE(INDEX(Telefonkönyv!$A$2:$A$63,MATCH(Hívások!A202,Telefonkönyv!$C$2:$C$63,0))," ",INDEX(Telefonkönyv!$B$2:$B$63,MATCH(Hívások!A202,Telefonkönyv!$C$2:$C$63,0)))</f>
        <v>Szatmári Miklós ügyintéző</v>
      </c>
      <c r="G202" s="5">
        <f t="shared" si="7"/>
        <v>845</v>
      </c>
    </row>
    <row r="203" spans="1:7" x14ac:dyDescent="0.25">
      <c r="A203">
        <v>108</v>
      </c>
      <c r="B203" t="s">
        <v>13</v>
      </c>
      <c r="C203" s="3">
        <v>39973.469270833331</v>
      </c>
      <c r="D203" s="3">
        <v>39973.470914351848</v>
      </c>
      <c r="E203" s="2">
        <f t="shared" si="6"/>
        <v>1.6435185170848854E-3</v>
      </c>
      <c r="F203" t="str">
        <f>CONCATENATE(INDEX(Telefonkönyv!$A$2:$A$63,MATCH(Hívások!A203,Telefonkönyv!$C$2:$C$63,0))," ",INDEX(Telefonkönyv!$B$2:$B$63,MATCH(Hívások!A203,Telefonkönyv!$C$2:$C$63,0)))</f>
        <v>Csurai Fruzsina ügyintéző</v>
      </c>
      <c r="G203" s="5">
        <f t="shared" si="7"/>
        <v>285</v>
      </c>
    </row>
    <row r="204" spans="1:7" x14ac:dyDescent="0.25">
      <c r="A204">
        <v>116</v>
      </c>
      <c r="B204" t="s">
        <v>9</v>
      </c>
      <c r="C204" s="3">
        <v>39973.470439814817</v>
      </c>
      <c r="D204" s="3">
        <v>39973.490347222221</v>
      </c>
      <c r="E204" s="2">
        <f t="shared" si="6"/>
        <v>1.9907407404389232E-2</v>
      </c>
      <c r="F204" t="str">
        <f>CONCATENATE(INDEX(Telefonkönyv!$A$2:$A$63,MATCH(Hívások!A204,Telefonkönyv!$C$2:$C$63,0))," ",INDEX(Telefonkönyv!$B$2:$B$63,MATCH(Hívások!A204,Telefonkönyv!$C$2:$C$63,0)))</f>
        <v>Mák Anna ügyintéző</v>
      </c>
      <c r="G204" s="5">
        <f t="shared" si="7"/>
        <v>2225</v>
      </c>
    </row>
    <row r="205" spans="1:7" x14ac:dyDescent="0.25">
      <c r="A205">
        <v>128</v>
      </c>
      <c r="B205" t="s">
        <v>4</v>
      </c>
      <c r="C205" s="3">
        <v>39973.473321759258</v>
      </c>
      <c r="D205" s="3">
        <v>39973.501203703701</v>
      </c>
      <c r="E205" s="2">
        <f t="shared" si="6"/>
        <v>2.7881944442924578E-2</v>
      </c>
      <c r="F205" t="str">
        <f>CONCATENATE(INDEX(Telefonkönyv!$A$2:$A$63,MATCH(Hívások!A205,Telefonkönyv!$C$2:$C$63,0))," ",INDEX(Telefonkönyv!$B$2:$B$63,MATCH(Hívások!A205,Telefonkönyv!$C$2:$C$63,0)))</f>
        <v>Fogarasi Éva ügyintéző</v>
      </c>
      <c r="G205" s="5">
        <f t="shared" si="7"/>
        <v>2930</v>
      </c>
    </row>
    <row r="206" spans="1:7" x14ac:dyDescent="0.25">
      <c r="A206">
        <v>159</v>
      </c>
      <c r="B206" t="s">
        <v>4</v>
      </c>
      <c r="C206" s="3">
        <v>39973.473668981482</v>
      </c>
      <c r="D206" s="3">
        <v>39973.498124999998</v>
      </c>
      <c r="E206" s="2">
        <f t="shared" si="6"/>
        <v>2.4456018516502809E-2</v>
      </c>
      <c r="F206" t="str">
        <f>CONCATENATE(INDEX(Telefonkönyv!$A$2:$A$63,MATCH(Hívások!A206,Telefonkönyv!$C$2:$C$63,0))," ",INDEX(Telefonkönyv!$B$2:$B$63,MATCH(Hívások!A206,Telefonkönyv!$C$2:$C$63,0)))</f>
        <v>Pap Nikolett ügyintéző</v>
      </c>
      <c r="G206" s="5">
        <f t="shared" si="7"/>
        <v>2580</v>
      </c>
    </row>
    <row r="207" spans="1:7" x14ac:dyDescent="0.25">
      <c r="A207">
        <v>108</v>
      </c>
      <c r="B207" t="s">
        <v>13</v>
      </c>
      <c r="C207" s="3">
        <v>39973.474780092591</v>
      </c>
      <c r="D207" s="3">
        <v>39973.49591435185</v>
      </c>
      <c r="E207" s="2">
        <f t="shared" si="6"/>
        <v>2.1134259259270038E-2</v>
      </c>
      <c r="F207" t="str">
        <f>CONCATENATE(INDEX(Telefonkönyv!$A$2:$A$63,MATCH(Hívások!A207,Telefonkönyv!$C$2:$C$63,0))," ",INDEX(Telefonkönyv!$B$2:$B$63,MATCH(Hívások!A207,Telefonkönyv!$C$2:$C$63,0)))</f>
        <v>Csurai Fruzsina ügyintéző</v>
      </c>
      <c r="G207" s="5">
        <f t="shared" si="7"/>
        <v>2525</v>
      </c>
    </row>
    <row r="208" spans="1:7" x14ac:dyDescent="0.25">
      <c r="A208">
        <v>134</v>
      </c>
      <c r="B208" t="s">
        <v>4</v>
      </c>
      <c r="C208" s="3">
        <v>39973.476238425923</v>
      </c>
      <c r="D208" s="3">
        <v>39973.484988425924</v>
      </c>
      <c r="E208" s="2">
        <f t="shared" si="6"/>
        <v>8.7500000008731149E-3</v>
      </c>
      <c r="F208" t="str">
        <f>CONCATENATE(INDEX(Telefonkönyv!$A$2:$A$63,MATCH(Hívások!A208,Telefonkönyv!$C$2:$C$63,0))," ",INDEX(Telefonkönyv!$B$2:$B$63,MATCH(Hívások!A208,Telefonkönyv!$C$2:$C$63,0)))</f>
        <v>Kurinyec Kinga ügyintéző</v>
      </c>
      <c r="G208" s="5">
        <f t="shared" si="7"/>
        <v>970</v>
      </c>
    </row>
    <row r="209" spans="1:7" x14ac:dyDescent="0.25">
      <c r="A209">
        <v>140</v>
      </c>
      <c r="B209" t="s">
        <v>5</v>
      </c>
      <c r="C209" s="3">
        <v>39973.481469907405</v>
      </c>
      <c r="D209" s="3">
        <v>39973.502800925926</v>
      </c>
      <c r="E209" s="2">
        <f t="shared" si="6"/>
        <v>2.1331018520868383E-2</v>
      </c>
      <c r="F209" t="str">
        <f>CONCATENATE(INDEX(Telefonkönyv!$A$2:$A$63,MATCH(Hívások!A209,Telefonkönyv!$C$2:$C$63,0))," ",INDEX(Telefonkönyv!$B$2:$B$63,MATCH(Hívások!A209,Telefonkönyv!$C$2:$C$63,0)))</f>
        <v>Szunomár Flóra ügyintéző</v>
      </c>
      <c r="G209" s="5">
        <f t="shared" si="7"/>
        <v>2525</v>
      </c>
    </row>
    <row r="210" spans="1:7" x14ac:dyDescent="0.25">
      <c r="A210">
        <v>101</v>
      </c>
      <c r="B210" t="s">
        <v>11</v>
      </c>
      <c r="C210" s="3">
        <v>39973.487118055556</v>
      </c>
      <c r="D210" s="3">
        <v>39973.498576388891</v>
      </c>
      <c r="E210" s="2">
        <f t="shared" si="6"/>
        <v>1.1458333334303461E-2</v>
      </c>
      <c r="F210" t="str">
        <f>CONCATENATE(INDEX(Telefonkönyv!$A$2:$A$63,MATCH(Hívások!A210,Telefonkönyv!$C$2:$C$63,0))," ",INDEX(Telefonkönyv!$B$2:$B$63,MATCH(Hívások!A210,Telefonkönyv!$C$2:$C$63,0)))</f>
        <v>Szatmári Miklós ügyintéző</v>
      </c>
      <c r="G210" s="5">
        <f t="shared" si="7"/>
        <v>1405</v>
      </c>
    </row>
    <row r="211" spans="1:7" x14ac:dyDescent="0.25">
      <c r="A211">
        <v>129</v>
      </c>
      <c r="B211" t="s">
        <v>9</v>
      </c>
      <c r="C211" s="3">
        <v>39973.495844907404</v>
      </c>
      <c r="D211" s="3">
        <v>39973.534421296295</v>
      </c>
      <c r="E211" s="2">
        <f t="shared" si="6"/>
        <v>3.8576388891669922E-2</v>
      </c>
      <c r="F211" t="str">
        <f>CONCATENATE(INDEX(Telefonkönyv!$A$2:$A$63,MATCH(Hívások!A211,Telefonkönyv!$C$2:$C$63,0))," ",INDEX(Telefonkönyv!$B$2:$B$63,MATCH(Hívások!A211,Telefonkönyv!$C$2:$C$63,0)))</f>
        <v>Huszár Ildikó középvezető</v>
      </c>
      <c r="G211" s="5">
        <f t="shared" si="7"/>
        <v>4250</v>
      </c>
    </row>
    <row r="212" spans="1:7" x14ac:dyDescent="0.25">
      <c r="A212">
        <v>144</v>
      </c>
      <c r="B212" t="s">
        <v>14</v>
      </c>
      <c r="C212" s="3">
        <v>39973.500324074077</v>
      </c>
      <c r="D212" s="3">
        <v>39973.504953703705</v>
      </c>
      <c r="E212" s="2">
        <f t="shared" si="6"/>
        <v>4.6296296277432702E-3</v>
      </c>
      <c r="F212" t="str">
        <f>CONCATENATE(INDEX(Telefonkönyv!$A$2:$A$63,MATCH(Hívások!A212,Telefonkönyv!$C$2:$C$63,0))," ",INDEX(Telefonkönyv!$B$2:$B$63,MATCH(Hívások!A212,Telefonkönyv!$C$2:$C$63,0)))</f>
        <v>Bózsing Gergely ügyintéző</v>
      </c>
      <c r="G212" s="5">
        <f t="shared" si="7"/>
        <v>605</v>
      </c>
    </row>
    <row r="213" spans="1:7" x14ac:dyDescent="0.25">
      <c r="A213">
        <v>126</v>
      </c>
      <c r="B213" t="s">
        <v>4</v>
      </c>
      <c r="C213" s="3">
        <v>39973.50271990741</v>
      </c>
      <c r="D213" s="3">
        <v>39973.537847222222</v>
      </c>
      <c r="E213" s="2">
        <f t="shared" si="6"/>
        <v>3.5127314811688848E-2</v>
      </c>
      <c r="F213" t="str">
        <f>CONCATENATE(INDEX(Telefonkönyv!$A$2:$A$63,MATCH(Hívások!A213,Telefonkönyv!$C$2:$C$63,0))," ",INDEX(Telefonkönyv!$B$2:$B$63,MATCH(Hívások!A213,Telefonkönyv!$C$2:$C$63,0)))</f>
        <v>Hadviga Márton ügyintéző</v>
      </c>
      <c r="G213" s="5">
        <f t="shared" si="7"/>
        <v>3630</v>
      </c>
    </row>
    <row r="214" spans="1:7" x14ac:dyDescent="0.25">
      <c r="A214">
        <v>160</v>
      </c>
      <c r="B214" t="s">
        <v>14</v>
      </c>
      <c r="C214" s="3">
        <v>39973.504293981481</v>
      </c>
      <c r="D214" s="3">
        <v>39973.531967592593</v>
      </c>
      <c r="E214" s="2">
        <f t="shared" si="6"/>
        <v>2.7673611111822538E-2</v>
      </c>
      <c r="F214" t="str">
        <f>CONCATENATE(INDEX(Telefonkönyv!$A$2:$A$63,MATCH(Hívások!A214,Telefonkönyv!$C$2:$C$63,0))," ",INDEX(Telefonkönyv!$B$2:$B$63,MATCH(Hívások!A214,Telefonkönyv!$C$2:$C$63,0)))</f>
        <v>Fosztó Gábor ügyintéző</v>
      </c>
      <c r="G214" s="5">
        <f t="shared" si="7"/>
        <v>3245</v>
      </c>
    </row>
    <row r="215" spans="1:7" x14ac:dyDescent="0.25">
      <c r="A215">
        <v>144</v>
      </c>
      <c r="B215" t="s">
        <v>14</v>
      </c>
      <c r="C215" s="3">
        <v>39973.505231481482</v>
      </c>
      <c r="D215" s="3">
        <v>39973.526400462964</v>
      </c>
      <c r="E215" s="2">
        <f t="shared" si="6"/>
        <v>2.1168981482333038E-2</v>
      </c>
      <c r="F215" t="str">
        <f>CONCATENATE(INDEX(Telefonkönyv!$A$2:$A$63,MATCH(Hívások!A215,Telefonkönyv!$C$2:$C$63,0))," ",INDEX(Telefonkönyv!$B$2:$B$63,MATCH(Hívások!A215,Telefonkönyv!$C$2:$C$63,0)))</f>
        <v>Bózsing Gergely ügyintéző</v>
      </c>
      <c r="G215" s="5">
        <f t="shared" si="7"/>
        <v>2525</v>
      </c>
    </row>
    <row r="216" spans="1:7" x14ac:dyDescent="0.25">
      <c r="A216">
        <v>121</v>
      </c>
      <c r="B216" t="s">
        <v>7</v>
      </c>
      <c r="C216" s="3">
        <v>39973.509328703702</v>
      </c>
      <c r="D216" s="3">
        <v>39973.516388888886</v>
      </c>
      <c r="E216" s="2">
        <f t="shared" si="6"/>
        <v>7.0601851839455776E-3</v>
      </c>
      <c r="F216" t="str">
        <f>CONCATENATE(INDEX(Telefonkönyv!$A$2:$A$63,MATCH(Hívások!A216,Telefonkönyv!$C$2:$C$63,0))," ",INDEX(Telefonkönyv!$B$2:$B$63,MATCH(Hívások!A216,Telefonkönyv!$C$2:$C$63,0)))</f>
        <v>Palles Katalin ügyintéző</v>
      </c>
      <c r="G216" s="5">
        <f t="shared" si="7"/>
        <v>875</v>
      </c>
    </row>
    <row r="217" spans="1:7" x14ac:dyDescent="0.25">
      <c r="A217">
        <v>145</v>
      </c>
      <c r="B217" t="s">
        <v>12</v>
      </c>
      <c r="C217" s="3">
        <v>39973.50949074074</v>
      </c>
      <c r="D217" s="3">
        <v>39973.536157407405</v>
      </c>
      <c r="E217" s="2">
        <f t="shared" si="6"/>
        <v>2.6666666664823424E-2</v>
      </c>
      <c r="F217" t="str">
        <f>CONCATENATE(INDEX(Telefonkönyv!$A$2:$A$63,MATCH(Hívások!A217,Telefonkönyv!$C$2:$C$63,0))," ",INDEX(Telefonkönyv!$B$2:$B$63,MATCH(Hívások!A217,Telefonkönyv!$C$2:$C$63,0)))</f>
        <v>Bednai Linda ügyintéző</v>
      </c>
      <c r="G217" s="5">
        <f t="shared" si="7"/>
        <v>2975</v>
      </c>
    </row>
    <row r="218" spans="1:7" x14ac:dyDescent="0.25">
      <c r="A218">
        <v>101</v>
      </c>
      <c r="B218" t="s">
        <v>11</v>
      </c>
      <c r="C218" s="3">
        <v>39973.512754629628</v>
      </c>
      <c r="D218" s="3">
        <v>39973.539884259262</v>
      </c>
      <c r="E218" s="2">
        <f t="shared" si="6"/>
        <v>2.7129629634146113E-2</v>
      </c>
      <c r="F218" t="str">
        <f>CONCATENATE(INDEX(Telefonkönyv!$A$2:$A$63,MATCH(Hívások!A218,Telefonkönyv!$C$2:$C$63,0))," ",INDEX(Telefonkönyv!$B$2:$B$63,MATCH(Hívások!A218,Telefonkönyv!$C$2:$C$63,0)))</f>
        <v>Szatmári Miklós ügyintéző</v>
      </c>
      <c r="G218" s="5">
        <f t="shared" si="7"/>
        <v>3245</v>
      </c>
    </row>
    <row r="219" spans="1:7" x14ac:dyDescent="0.25">
      <c r="A219">
        <v>125</v>
      </c>
      <c r="B219" t="s">
        <v>8</v>
      </c>
      <c r="C219" s="3">
        <v>39973.513796296298</v>
      </c>
      <c r="D219" s="3">
        <v>39973.540416666663</v>
      </c>
      <c r="E219" s="2">
        <f t="shared" si="6"/>
        <v>2.6620370364980772E-2</v>
      </c>
      <c r="F219" t="str">
        <f>CONCATENATE(INDEX(Telefonkönyv!$A$2:$A$63,MATCH(Hívások!A219,Telefonkönyv!$C$2:$C$63,0))," ",INDEX(Telefonkönyv!$B$2:$B$63,MATCH(Hívások!A219,Telefonkönyv!$C$2:$C$63,0)))</f>
        <v>Éhes Piroska ügyintéző</v>
      </c>
      <c r="G219" s="5">
        <f t="shared" si="7"/>
        <v>3165</v>
      </c>
    </row>
    <row r="220" spans="1:7" x14ac:dyDescent="0.25">
      <c r="A220">
        <v>117</v>
      </c>
      <c r="B220" t="s">
        <v>5</v>
      </c>
      <c r="C220" s="3">
        <v>39973.514953703707</v>
      </c>
      <c r="D220" s="3">
        <v>39973.545034722221</v>
      </c>
      <c r="E220" s="2">
        <f t="shared" si="6"/>
        <v>3.0081018514465541E-2</v>
      </c>
      <c r="F220" t="str">
        <f>CONCATENATE(INDEX(Telefonkönyv!$A$2:$A$63,MATCH(Hívások!A220,Telefonkönyv!$C$2:$C$63,0))," ",INDEX(Telefonkönyv!$B$2:$B$63,MATCH(Hívások!A220,Telefonkönyv!$C$2:$C$63,0)))</f>
        <v>Ordasi Judit ügyintéző</v>
      </c>
      <c r="G220" s="5">
        <f t="shared" si="7"/>
        <v>3565</v>
      </c>
    </row>
    <row r="221" spans="1:7" x14ac:dyDescent="0.25">
      <c r="A221">
        <v>113</v>
      </c>
      <c r="B221" t="s">
        <v>7</v>
      </c>
      <c r="C221" s="3">
        <v>39973.515127314815</v>
      </c>
      <c r="D221" s="3">
        <v>39973.537210648145</v>
      </c>
      <c r="E221" s="2">
        <f t="shared" si="6"/>
        <v>2.2083333329646848E-2</v>
      </c>
      <c r="F221" t="str">
        <f>CONCATENATE(INDEX(Telefonkönyv!$A$2:$A$63,MATCH(Hívások!A221,Telefonkönyv!$C$2:$C$63,0))," ",INDEX(Telefonkönyv!$B$2:$B$63,MATCH(Hívások!A221,Telefonkönyv!$C$2:$C$63,0)))</f>
        <v>Toldi Tamás ügyintéző</v>
      </c>
      <c r="G221" s="5">
        <f t="shared" si="7"/>
        <v>2450</v>
      </c>
    </row>
    <row r="222" spans="1:7" x14ac:dyDescent="0.25">
      <c r="A222">
        <v>104</v>
      </c>
      <c r="B222" t="s">
        <v>5</v>
      </c>
      <c r="C222" s="3">
        <v>39973.520335648151</v>
      </c>
      <c r="D222" s="3">
        <v>39973.553587962961</v>
      </c>
      <c r="E222" s="2">
        <f t="shared" si="6"/>
        <v>3.3252314809942618E-2</v>
      </c>
      <c r="F222" t="str">
        <f>CONCATENATE(INDEX(Telefonkönyv!$A$2:$A$63,MATCH(Hívások!A222,Telefonkönyv!$C$2:$C$63,0))," ",INDEX(Telefonkönyv!$B$2:$B$63,MATCH(Hívások!A222,Telefonkönyv!$C$2:$C$63,0)))</f>
        <v>Laki Tamara ügyintéző</v>
      </c>
      <c r="G222" s="5">
        <f t="shared" si="7"/>
        <v>3885</v>
      </c>
    </row>
    <row r="223" spans="1:7" x14ac:dyDescent="0.25">
      <c r="A223">
        <v>110</v>
      </c>
      <c r="B223" t="s">
        <v>10</v>
      </c>
      <c r="C223" s="3">
        <v>39973.528912037036</v>
      </c>
      <c r="D223" s="3">
        <v>39973.549872685187</v>
      </c>
      <c r="E223" s="2">
        <f t="shared" si="6"/>
        <v>2.0960648151230998E-2</v>
      </c>
      <c r="F223" t="str">
        <f>CONCATENATE(INDEX(Telefonkönyv!$A$2:$A$63,MATCH(Hívások!A223,Telefonkönyv!$C$2:$C$63,0))," ",INDEX(Telefonkönyv!$B$2:$B$63,MATCH(Hívások!A223,Telefonkönyv!$C$2:$C$63,0)))</f>
        <v>Tóth Tímea középvezető</v>
      </c>
      <c r="G223" s="5">
        <f t="shared" si="7"/>
        <v>2695</v>
      </c>
    </row>
    <row r="224" spans="1:7" x14ac:dyDescent="0.25">
      <c r="A224">
        <v>138</v>
      </c>
      <c r="B224" t="s">
        <v>5</v>
      </c>
      <c r="C224" s="3">
        <v>39973.532719907409</v>
      </c>
      <c r="D224" s="3">
        <v>39973.557893518519</v>
      </c>
      <c r="E224" s="2">
        <f t="shared" si="6"/>
        <v>2.5173611109494232E-2</v>
      </c>
      <c r="F224" t="str">
        <f>CONCATENATE(INDEX(Telefonkönyv!$A$2:$A$63,MATCH(Hívások!A224,Telefonkönyv!$C$2:$C$63,0))," ",INDEX(Telefonkönyv!$B$2:$B$63,MATCH(Hívások!A224,Telefonkönyv!$C$2:$C$63,0)))</f>
        <v>Cserta Péter ügyintéző</v>
      </c>
      <c r="G224" s="5">
        <f t="shared" si="7"/>
        <v>3005</v>
      </c>
    </row>
    <row r="225" spans="1:7" x14ac:dyDescent="0.25">
      <c r="A225">
        <v>111</v>
      </c>
      <c r="B225" t="s">
        <v>15</v>
      </c>
      <c r="C225" s="3">
        <v>39973.534745370373</v>
      </c>
      <c r="D225" s="3">
        <v>39973.538206018522</v>
      </c>
      <c r="E225" s="2">
        <f t="shared" si="6"/>
        <v>3.4606481494847685E-3</v>
      </c>
      <c r="F225" t="str">
        <f>CONCATENATE(INDEX(Telefonkönyv!$A$2:$A$63,MATCH(Hívások!A225,Telefonkönyv!$C$2:$C$63,0))," ",INDEX(Telefonkönyv!$B$2:$B$63,MATCH(Hívások!A225,Telefonkönyv!$C$2:$C$63,0)))</f>
        <v>Badacsonyi Krisztián ügyintéző</v>
      </c>
      <c r="G225" s="5">
        <f t="shared" si="7"/>
        <v>485</v>
      </c>
    </row>
    <row r="226" spans="1:7" x14ac:dyDescent="0.25">
      <c r="A226">
        <v>136</v>
      </c>
      <c r="B226" t="s">
        <v>11</v>
      </c>
      <c r="C226" s="3">
        <v>39973.536481481482</v>
      </c>
      <c r="D226" s="3">
        <v>39973.572060185186</v>
      </c>
      <c r="E226" s="2">
        <f t="shared" si="6"/>
        <v>3.5578703704231884E-2</v>
      </c>
      <c r="F226" t="str">
        <f>CONCATENATE(INDEX(Telefonkönyv!$A$2:$A$63,MATCH(Hívások!A226,Telefonkönyv!$C$2:$C$63,0))," ",INDEX(Telefonkönyv!$B$2:$B$63,MATCH(Hívások!A226,Telefonkönyv!$C$2:$C$63,0)))</f>
        <v>Kégli Máté ügyintéző</v>
      </c>
      <c r="G226" s="5">
        <f t="shared" si="7"/>
        <v>4205</v>
      </c>
    </row>
    <row r="227" spans="1:7" x14ac:dyDescent="0.25">
      <c r="A227">
        <v>106</v>
      </c>
      <c r="B227" t="s">
        <v>8</v>
      </c>
      <c r="C227" s="3">
        <v>39973.538854166669</v>
      </c>
      <c r="D227" s="3">
        <v>39973.576354166667</v>
      </c>
      <c r="E227" s="2">
        <f t="shared" si="6"/>
        <v>3.7499999998544808E-2</v>
      </c>
      <c r="F227" t="str">
        <f>CONCATENATE(INDEX(Telefonkönyv!$A$2:$A$63,MATCH(Hívások!A227,Telefonkönyv!$C$2:$C$63,0))," ",INDEX(Telefonkönyv!$B$2:$B$63,MATCH(Hívások!A227,Telefonkönyv!$C$2:$C$63,0)))</f>
        <v>Kalincsák Hanga ügyintéző</v>
      </c>
      <c r="G227" s="5">
        <f t="shared" si="7"/>
        <v>4365</v>
      </c>
    </row>
    <row r="228" spans="1:7" x14ac:dyDescent="0.25">
      <c r="A228">
        <v>102</v>
      </c>
      <c r="B228" t="s">
        <v>11</v>
      </c>
      <c r="C228" s="3">
        <v>39973.549108796295</v>
      </c>
      <c r="D228" s="3">
        <v>39973.582280092596</v>
      </c>
      <c r="E228" s="2">
        <f t="shared" si="6"/>
        <v>3.3171296301588882E-2</v>
      </c>
      <c r="F228" t="str">
        <f>CONCATENATE(INDEX(Telefonkönyv!$A$2:$A$63,MATCH(Hívások!A228,Telefonkönyv!$C$2:$C$63,0))," ",INDEX(Telefonkönyv!$B$2:$B$63,MATCH(Hívások!A228,Telefonkönyv!$C$2:$C$63,0)))</f>
        <v>Csurgó Tivadar ügyintéző</v>
      </c>
      <c r="G228" s="5">
        <f t="shared" si="7"/>
        <v>3885</v>
      </c>
    </row>
    <row r="229" spans="1:7" x14ac:dyDescent="0.25">
      <c r="A229">
        <v>121</v>
      </c>
      <c r="B229" t="s">
        <v>7</v>
      </c>
      <c r="C229" s="3">
        <v>39973.555335648147</v>
      </c>
      <c r="D229" s="3">
        <v>39973.567083333335</v>
      </c>
      <c r="E229" s="2">
        <f t="shared" si="6"/>
        <v>1.1747685188311152E-2</v>
      </c>
      <c r="F229" t="str">
        <f>CONCATENATE(INDEX(Telefonkönyv!$A$2:$A$63,MATCH(Hívások!A229,Telefonkönyv!$C$2:$C$63,0))," ",INDEX(Telefonkönyv!$B$2:$B$63,MATCH(Hívások!A229,Telefonkönyv!$C$2:$C$63,0)))</f>
        <v>Palles Katalin ügyintéző</v>
      </c>
      <c r="G229" s="5">
        <f t="shared" si="7"/>
        <v>1325</v>
      </c>
    </row>
    <row r="230" spans="1:7" x14ac:dyDescent="0.25">
      <c r="A230">
        <v>137</v>
      </c>
      <c r="B230" t="s">
        <v>9</v>
      </c>
      <c r="C230" s="3">
        <v>39973.555902777778</v>
      </c>
      <c r="D230" s="3">
        <v>39973.565023148149</v>
      </c>
      <c r="E230" s="2">
        <f t="shared" si="6"/>
        <v>9.1203703705104999E-3</v>
      </c>
      <c r="F230" t="str">
        <f>CONCATENATE(INDEX(Telefonkönyv!$A$2:$A$63,MATCH(Hívások!A230,Telefonkönyv!$C$2:$C$63,0))," ",INDEX(Telefonkönyv!$B$2:$B$63,MATCH(Hívások!A230,Telefonkönyv!$C$2:$C$63,0)))</f>
        <v>Bertalan József ügyintéző</v>
      </c>
      <c r="G230" s="5">
        <f t="shared" si="7"/>
        <v>1100</v>
      </c>
    </row>
    <row r="231" spans="1:7" x14ac:dyDescent="0.25">
      <c r="A231">
        <v>113</v>
      </c>
      <c r="B231" t="s">
        <v>7</v>
      </c>
      <c r="C231" s="3">
        <v>39973.556539351855</v>
      </c>
      <c r="D231" s="3">
        <v>39973.556701388887</v>
      </c>
      <c r="E231" s="2">
        <f t="shared" si="6"/>
        <v>1.6203703125938773E-4</v>
      </c>
      <c r="F231" t="str">
        <f>CONCATENATE(INDEX(Telefonkönyv!$A$2:$A$63,MATCH(Hívások!A231,Telefonkönyv!$C$2:$C$63,0))," ",INDEX(Telefonkönyv!$B$2:$B$63,MATCH(Hívások!A231,Telefonkönyv!$C$2:$C$63,0)))</f>
        <v>Toldi Tamás ügyintéző</v>
      </c>
      <c r="G231" s="5">
        <f t="shared" si="7"/>
        <v>125</v>
      </c>
    </row>
    <row r="232" spans="1:7" x14ac:dyDescent="0.25">
      <c r="A232">
        <v>132</v>
      </c>
      <c r="B232" t="s">
        <v>5</v>
      </c>
      <c r="C232" s="3">
        <v>39973.558275462965</v>
      </c>
      <c r="D232" s="3">
        <v>39973.575196759259</v>
      </c>
      <c r="E232" s="2">
        <f t="shared" si="6"/>
        <v>1.6921296293730848E-2</v>
      </c>
      <c r="F232" t="str">
        <f>CONCATENATE(INDEX(Telefonkönyv!$A$2:$A$63,MATCH(Hívások!A232,Telefonkönyv!$C$2:$C$63,0))," ",INDEX(Telefonkönyv!$B$2:$B$63,MATCH(Hívások!A232,Telefonkönyv!$C$2:$C$63,0)))</f>
        <v>Pap Zsófia ügyintéző</v>
      </c>
      <c r="G232" s="5">
        <f t="shared" si="7"/>
        <v>2045</v>
      </c>
    </row>
    <row r="233" spans="1:7" x14ac:dyDescent="0.25">
      <c r="A233">
        <v>119</v>
      </c>
      <c r="B233" t="s">
        <v>10</v>
      </c>
      <c r="C233" s="3">
        <v>39973.559467592589</v>
      </c>
      <c r="D233" s="3">
        <v>39973.56658564815</v>
      </c>
      <c r="E233" s="2">
        <f t="shared" si="6"/>
        <v>7.1180555605678819E-3</v>
      </c>
      <c r="F233" t="str">
        <f>CONCATENATE(INDEX(Telefonkönyv!$A$2:$A$63,MATCH(Hívások!A233,Telefonkönyv!$C$2:$C$63,0))," ",INDEX(Telefonkönyv!$B$2:$B$63,MATCH(Hívások!A233,Telefonkönyv!$C$2:$C$63,0)))</f>
        <v>Kövér Krisztina ügyintéző</v>
      </c>
      <c r="G233" s="5">
        <f t="shared" si="7"/>
        <v>995</v>
      </c>
    </row>
    <row r="234" spans="1:7" x14ac:dyDescent="0.25">
      <c r="A234">
        <v>117</v>
      </c>
      <c r="B234" t="s">
        <v>5</v>
      </c>
      <c r="C234" s="3">
        <v>39973.561296296299</v>
      </c>
      <c r="D234" s="3">
        <v>39973.58488425926</v>
      </c>
      <c r="E234" s="2">
        <f t="shared" si="6"/>
        <v>2.3587962961755693E-2</v>
      </c>
      <c r="F234" t="str">
        <f>CONCATENATE(INDEX(Telefonkönyv!$A$2:$A$63,MATCH(Hívások!A234,Telefonkönyv!$C$2:$C$63,0))," ",INDEX(Telefonkönyv!$B$2:$B$63,MATCH(Hívások!A234,Telefonkönyv!$C$2:$C$63,0)))</f>
        <v>Ordasi Judit ügyintéző</v>
      </c>
      <c r="G234" s="5">
        <f t="shared" si="7"/>
        <v>2765</v>
      </c>
    </row>
    <row r="235" spans="1:7" x14ac:dyDescent="0.25">
      <c r="A235">
        <v>126</v>
      </c>
      <c r="B235" t="s">
        <v>4</v>
      </c>
      <c r="C235" s="3">
        <v>39973.561539351853</v>
      </c>
      <c r="D235" s="3">
        <v>39973.58153935185</v>
      </c>
      <c r="E235" s="2">
        <f t="shared" si="6"/>
        <v>1.9999999996798579E-2</v>
      </c>
      <c r="F235" t="str">
        <f>CONCATENATE(INDEX(Telefonkönyv!$A$2:$A$63,MATCH(Hívások!A235,Telefonkönyv!$C$2:$C$63,0))," ",INDEX(Telefonkönyv!$B$2:$B$63,MATCH(Hívások!A235,Telefonkönyv!$C$2:$C$63,0)))</f>
        <v>Hadviga Márton ügyintéző</v>
      </c>
      <c r="G235" s="5">
        <f t="shared" si="7"/>
        <v>2090</v>
      </c>
    </row>
    <row r="236" spans="1:7" x14ac:dyDescent="0.25">
      <c r="A236">
        <v>136</v>
      </c>
      <c r="B236" t="s">
        <v>11</v>
      </c>
      <c r="C236" s="3">
        <v>39973.574247685188</v>
      </c>
      <c r="D236" s="3">
        <v>39973.599988425929</v>
      </c>
      <c r="E236" s="2">
        <f t="shared" si="6"/>
        <v>2.5740740740729962E-2</v>
      </c>
      <c r="F236" t="str">
        <f>CONCATENATE(INDEX(Telefonkönyv!$A$2:$A$63,MATCH(Hívások!A236,Telefonkönyv!$C$2:$C$63,0))," ",INDEX(Telefonkönyv!$B$2:$B$63,MATCH(Hívások!A236,Telefonkönyv!$C$2:$C$63,0)))</f>
        <v>Kégli Máté ügyintéző</v>
      </c>
      <c r="G236" s="5">
        <f t="shared" si="7"/>
        <v>3085</v>
      </c>
    </row>
    <row r="237" spans="1:7" x14ac:dyDescent="0.25">
      <c r="A237">
        <v>128</v>
      </c>
      <c r="B237" t="s">
        <v>4</v>
      </c>
      <c r="C237" s="3">
        <v>39973.574976851851</v>
      </c>
      <c r="D237" s="3">
        <v>39973.590856481482</v>
      </c>
      <c r="E237" s="2">
        <f t="shared" si="6"/>
        <v>1.5879629630944692E-2</v>
      </c>
      <c r="F237" t="str">
        <f>CONCATENATE(INDEX(Telefonkönyv!$A$2:$A$63,MATCH(Hívások!A237,Telefonkönyv!$C$2:$C$63,0))," ",INDEX(Telefonkönyv!$B$2:$B$63,MATCH(Hívások!A237,Telefonkönyv!$C$2:$C$63,0)))</f>
        <v>Fogarasi Éva ügyintéző</v>
      </c>
      <c r="G237" s="5">
        <f t="shared" si="7"/>
        <v>1670</v>
      </c>
    </row>
    <row r="238" spans="1:7" x14ac:dyDescent="0.25">
      <c r="A238">
        <v>114</v>
      </c>
      <c r="B238" t="s">
        <v>11</v>
      </c>
      <c r="C238" s="3">
        <v>39973.577256944445</v>
      </c>
      <c r="D238" s="3">
        <v>39973.579629629632</v>
      </c>
      <c r="E238" s="2">
        <f t="shared" si="6"/>
        <v>2.3726851868559606E-3</v>
      </c>
      <c r="F238" t="str">
        <f>CONCATENATE(INDEX(Telefonkönyv!$A$2:$A$63,MATCH(Hívások!A238,Telefonkönyv!$C$2:$C$63,0))," ",INDEX(Telefonkönyv!$B$2:$B$63,MATCH(Hívások!A238,Telefonkönyv!$C$2:$C$63,0)))</f>
        <v>Bakonyi Mátyás ügyintéző</v>
      </c>
      <c r="G238" s="5">
        <f t="shared" si="7"/>
        <v>365</v>
      </c>
    </row>
    <row r="239" spans="1:7" x14ac:dyDescent="0.25">
      <c r="A239">
        <v>143</v>
      </c>
      <c r="B239" t="s">
        <v>9</v>
      </c>
      <c r="C239" s="3">
        <v>39973.580266203702</v>
      </c>
      <c r="D239" s="3">
        <v>39973.614224537036</v>
      </c>
      <c r="E239" s="2">
        <f t="shared" si="6"/>
        <v>3.3958333333430346E-2</v>
      </c>
      <c r="F239" t="str">
        <f>CONCATENATE(INDEX(Telefonkönyv!$A$2:$A$63,MATCH(Hívások!A239,Telefonkönyv!$C$2:$C$63,0))," ",INDEX(Telefonkönyv!$B$2:$B$63,MATCH(Hívások!A239,Telefonkönyv!$C$2:$C$63,0)))</f>
        <v>Tringel Franciska ügyintéző</v>
      </c>
      <c r="G239" s="5">
        <f t="shared" si="7"/>
        <v>3725</v>
      </c>
    </row>
    <row r="240" spans="1:7" x14ac:dyDescent="0.25">
      <c r="A240">
        <v>162</v>
      </c>
      <c r="B240" t="s">
        <v>5</v>
      </c>
      <c r="C240" s="3">
        <v>39973.580300925925</v>
      </c>
      <c r="D240" s="3">
        <v>39973.586388888885</v>
      </c>
      <c r="E240" s="2">
        <f t="shared" si="6"/>
        <v>6.0879629600094631E-3</v>
      </c>
      <c r="F240" t="str">
        <f>CONCATENATE(INDEX(Telefonkönyv!$A$2:$A$63,MATCH(Hívások!A240,Telefonkönyv!$C$2:$C$63,0))," ",INDEX(Telefonkönyv!$B$2:$B$63,MATCH(Hívások!A240,Telefonkönyv!$C$2:$C$63,0)))</f>
        <v>Mészöly Endre ügyintéző</v>
      </c>
      <c r="G240" s="5">
        <f t="shared" si="7"/>
        <v>765</v>
      </c>
    </row>
    <row r="241" spans="1:7" x14ac:dyDescent="0.25">
      <c r="A241">
        <v>101</v>
      </c>
      <c r="B241" t="s">
        <v>11</v>
      </c>
      <c r="C241" s="3">
        <v>39973.580659722225</v>
      </c>
      <c r="D241" s="3">
        <v>39973.59878472222</v>
      </c>
      <c r="E241" s="2">
        <f t="shared" si="6"/>
        <v>1.8124999995052349E-2</v>
      </c>
      <c r="F241" t="str">
        <f>CONCATENATE(INDEX(Telefonkönyv!$A$2:$A$63,MATCH(Hívások!A241,Telefonkönyv!$C$2:$C$63,0))," ",INDEX(Telefonkönyv!$B$2:$B$63,MATCH(Hívások!A241,Telefonkönyv!$C$2:$C$63,0)))</f>
        <v>Szatmári Miklós ügyintéző</v>
      </c>
      <c r="G241" s="5">
        <f t="shared" si="7"/>
        <v>2205</v>
      </c>
    </row>
    <row r="242" spans="1:7" x14ac:dyDescent="0.25">
      <c r="A242">
        <v>109</v>
      </c>
      <c r="B242" t="s">
        <v>15</v>
      </c>
      <c r="C242" s="3">
        <v>39973.580995370372</v>
      </c>
      <c r="D242" s="3">
        <v>39973.607615740744</v>
      </c>
      <c r="E242" s="2">
        <f t="shared" si="6"/>
        <v>2.662037037225673E-2</v>
      </c>
      <c r="F242" t="str">
        <f>CONCATENATE(INDEX(Telefonkönyv!$A$2:$A$63,MATCH(Hívások!A242,Telefonkönyv!$C$2:$C$63,0))," ",INDEX(Telefonkönyv!$B$2:$B$63,MATCH(Hívások!A242,Telefonkönyv!$C$2:$C$63,0)))</f>
        <v>Lovas Imre ügyintéző</v>
      </c>
      <c r="G242" s="5">
        <f t="shared" si="7"/>
        <v>3375</v>
      </c>
    </row>
    <row r="243" spans="1:7" x14ac:dyDescent="0.25">
      <c r="A243">
        <v>161</v>
      </c>
      <c r="B243" t="s">
        <v>9</v>
      </c>
      <c r="C243" s="3">
        <v>39973.581145833334</v>
      </c>
      <c r="D243" s="3">
        <v>39973.620567129627</v>
      </c>
      <c r="E243" s="2">
        <f t="shared" si="6"/>
        <v>3.9421296292857733E-2</v>
      </c>
      <c r="F243" t="str">
        <f>CONCATENATE(INDEX(Telefonkönyv!$A$2:$A$63,MATCH(Hívások!A243,Telefonkönyv!$C$2:$C$63,0))," ",INDEX(Telefonkönyv!$B$2:$B$63,MATCH(Hívások!A243,Telefonkönyv!$C$2:$C$63,0)))</f>
        <v>Gál Pál ügyintéző</v>
      </c>
      <c r="G243" s="5">
        <f t="shared" si="7"/>
        <v>4325</v>
      </c>
    </row>
    <row r="244" spans="1:7" x14ac:dyDescent="0.25">
      <c r="A244">
        <v>121</v>
      </c>
      <c r="B244" t="s">
        <v>7</v>
      </c>
      <c r="C244" s="3">
        <v>39973.583564814813</v>
      </c>
      <c r="D244" s="3">
        <v>39973.593946759262</v>
      </c>
      <c r="E244" s="2">
        <f t="shared" si="6"/>
        <v>1.0381944448454306E-2</v>
      </c>
      <c r="F244" t="str">
        <f>CONCATENATE(INDEX(Telefonkönyv!$A$2:$A$63,MATCH(Hívások!A244,Telefonkönyv!$C$2:$C$63,0))," ",INDEX(Telefonkönyv!$B$2:$B$63,MATCH(Hívások!A244,Telefonkönyv!$C$2:$C$63,0)))</f>
        <v>Palles Katalin ügyintéző</v>
      </c>
      <c r="G244" s="5">
        <f t="shared" si="7"/>
        <v>1175</v>
      </c>
    </row>
    <row r="245" spans="1:7" x14ac:dyDescent="0.25">
      <c r="A245">
        <v>144</v>
      </c>
      <c r="B245" t="s">
        <v>14</v>
      </c>
      <c r="C245" s="3">
        <v>39973.583773148152</v>
      </c>
      <c r="D245" s="3">
        <v>39973.615648148145</v>
      </c>
      <c r="E245" s="2">
        <f t="shared" si="6"/>
        <v>3.1874999993306119E-2</v>
      </c>
      <c r="F245" t="str">
        <f>CONCATENATE(INDEX(Telefonkönyv!$A$2:$A$63,MATCH(Hívások!A245,Telefonkönyv!$C$2:$C$63,0))," ",INDEX(Telefonkönyv!$B$2:$B$63,MATCH(Hívások!A245,Telefonkönyv!$C$2:$C$63,0)))</f>
        <v>Bózsing Gergely ügyintéző</v>
      </c>
      <c r="G245" s="5">
        <f t="shared" si="7"/>
        <v>3725</v>
      </c>
    </row>
    <row r="246" spans="1:7" x14ac:dyDescent="0.25">
      <c r="A246">
        <v>156</v>
      </c>
      <c r="B246" t="s">
        <v>7</v>
      </c>
      <c r="C246" s="3">
        <v>39973.592719907407</v>
      </c>
      <c r="D246" s="3">
        <v>39973.600474537037</v>
      </c>
      <c r="E246" s="2">
        <f t="shared" si="6"/>
        <v>7.7546296306536533E-3</v>
      </c>
      <c r="F246" t="str">
        <f>CONCATENATE(INDEX(Telefonkönyv!$A$2:$A$63,MATCH(Hívások!A246,Telefonkönyv!$C$2:$C$63,0))," ",INDEX(Telefonkönyv!$B$2:$B$63,MATCH(Hívások!A246,Telefonkönyv!$C$2:$C$63,0)))</f>
        <v>Ormai Nikolett ügyintéző</v>
      </c>
      <c r="G246" s="5">
        <f t="shared" si="7"/>
        <v>950</v>
      </c>
    </row>
    <row r="247" spans="1:7" x14ac:dyDescent="0.25">
      <c r="A247">
        <v>159</v>
      </c>
      <c r="B247" t="s">
        <v>4</v>
      </c>
      <c r="C247" s="3">
        <v>39973.593055555553</v>
      </c>
      <c r="D247" s="3">
        <v>39973.596967592595</v>
      </c>
      <c r="E247" s="2">
        <f t="shared" si="6"/>
        <v>3.912037042027805E-3</v>
      </c>
      <c r="F247" t="str">
        <f>CONCATENATE(INDEX(Telefonkönyv!$A$2:$A$63,MATCH(Hívások!A247,Telefonkönyv!$C$2:$C$63,0))," ",INDEX(Telefonkönyv!$B$2:$B$63,MATCH(Hívások!A247,Telefonkönyv!$C$2:$C$63,0)))</f>
        <v>Pap Nikolett ügyintéző</v>
      </c>
      <c r="G247" s="5">
        <f t="shared" si="7"/>
        <v>480</v>
      </c>
    </row>
    <row r="248" spans="1:7" x14ac:dyDescent="0.25">
      <c r="A248">
        <v>120</v>
      </c>
      <c r="B248" t="s">
        <v>12</v>
      </c>
      <c r="C248" s="3">
        <v>39973.593263888892</v>
      </c>
      <c r="D248" s="3">
        <v>39973.601168981484</v>
      </c>
      <c r="E248" s="2">
        <f t="shared" si="6"/>
        <v>7.9050925924093463E-3</v>
      </c>
      <c r="F248" t="str">
        <f>CONCATENATE(INDEX(Telefonkönyv!$A$2:$A$63,MATCH(Hívások!A248,Telefonkönyv!$C$2:$C$63,0))," ",INDEX(Telefonkönyv!$B$2:$B$63,MATCH(Hívások!A248,Telefonkönyv!$C$2:$C$63,0)))</f>
        <v>Szalay Ákos ügyintéző</v>
      </c>
      <c r="G248" s="5">
        <f t="shared" si="7"/>
        <v>950</v>
      </c>
    </row>
    <row r="249" spans="1:7" x14ac:dyDescent="0.25">
      <c r="A249">
        <v>148</v>
      </c>
      <c r="B249" t="s">
        <v>7</v>
      </c>
      <c r="C249" s="3">
        <v>39973.595081018517</v>
      </c>
      <c r="D249" s="3">
        <v>39973.616956018515</v>
      </c>
      <c r="E249" s="2">
        <f t="shared" si="6"/>
        <v>2.1874999998544808E-2</v>
      </c>
      <c r="F249" t="str">
        <f>CONCATENATE(INDEX(Telefonkönyv!$A$2:$A$63,MATCH(Hívások!A249,Telefonkönyv!$C$2:$C$63,0))," ",INDEX(Telefonkönyv!$B$2:$B$63,MATCH(Hívások!A249,Telefonkönyv!$C$2:$C$63,0)))</f>
        <v>Mester Zsuzsa középvezető</v>
      </c>
      <c r="G249" s="5">
        <f t="shared" si="7"/>
        <v>2450</v>
      </c>
    </row>
    <row r="250" spans="1:7" x14ac:dyDescent="0.25">
      <c r="A250">
        <v>130</v>
      </c>
      <c r="B250" t="s">
        <v>10</v>
      </c>
      <c r="C250" s="3">
        <v>39973.600034722222</v>
      </c>
      <c r="D250" s="3">
        <v>39973.638738425929</v>
      </c>
      <c r="E250" s="2">
        <f t="shared" si="6"/>
        <v>3.8703703707142267E-2</v>
      </c>
      <c r="F250" t="str">
        <f>CONCATENATE(INDEX(Telefonkönyv!$A$2:$A$63,MATCH(Hívások!A250,Telefonkönyv!$C$2:$C$63,0))," ",INDEX(Telefonkönyv!$B$2:$B$63,MATCH(Hívások!A250,Telefonkönyv!$C$2:$C$63,0)))</f>
        <v>Gál Zsuzsa ügyintéző</v>
      </c>
      <c r="G250" s="5">
        <f t="shared" si="7"/>
        <v>4820</v>
      </c>
    </row>
    <row r="251" spans="1:7" x14ac:dyDescent="0.25">
      <c r="A251">
        <v>125</v>
      </c>
      <c r="B251" t="s">
        <v>8</v>
      </c>
      <c r="C251" s="3">
        <v>39973.600844907407</v>
      </c>
      <c r="D251" s="3">
        <v>39973.607881944445</v>
      </c>
      <c r="E251" s="2">
        <f t="shared" si="6"/>
        <v>7.0370370376622304E-3</v>
      </c>
      <c r="F251" t="str">
        <f>CONCATENATE(INDEX(Telefonkönyv!$A$2:$A$63,MATCH(Hívások!A251,Telefonkönyv!$C$2:$C$63,0))," ",INDEX(Telefonkönyv!$B$2:$B$63,MATCH(Hívások!A251,Telefonkönyv!$C$2:$C$63,0)))</f>
        <v>Éhes Piroska ügyintéző</v>
      </c>
      <c r="G251" s="5">
        <f t="shared" si="7"/>
        <v>925</v>
      </c>
    </row>
    <row r="252" spans="1:7" x14ac:dyDescent="0.25">
      <c r="A252">
        <v>140</v>
      </c>
      <c r="B252" t="s">
        <v>5</v>
      </c>
      <c r="C252" s="3">
        <v>39973.603020833332</v>
      </c>
      <c r="D252" s="3">
        <v>39973.606435185182</v>
      </c>
      <c r="E252" s="2">
        <f t="shared" si="6"/>
        <v>3.4143518496421166E-3</v>
      </c>
      <c r="F252" t="str">
        <f>CONCATENATE(INDEX(Telefonkönyv!$A$2:$A$63,MATCH(Hívások!A252,Telefonkönyv!$C$2:$C$63,0))," ",INDEX(Telefonkönyv!$B$2:$B$63,MATCH(Hívások!A252,Telefonkönyv!$C$2:$C$63,0)))</f>
        <v>Szunomár Flóra ügyintéző</v>
      </c>
      <c r="G252" s="5">
        <f t="shared" si="7"/>
        <v>445</v>
      </c>
    </row>
    <row r="253" spans="1:7" x14ac:dyDescent="0.25">
      <c r="A253">
        <v>159</v>
      </c>
      <c r="B253" t="s">
        <v>4</v>
      </c>
      <c r="C253" s="3">
        <v>39973.605821759258</v>
      </c>
      <c r="D253" s="3">
        <v>39973.640949074077</v>
      </c>
      <c r="E253" s="2">
        <f t="shared" si="6"/>
        <v>3.5127314818964805E-2</v>
      </c>
      <c r="F253" t="str">
        <f>CONCATENATE(INDEX(Telefonkönyv!$A$2:$A$63,MATCH(Hívások!A253,Telefonkönyv!$C$2:$C$63,0))," ",INDEX(Telefonkönyv!$B$2:$B$63,MATCH(Hívások!A253,Telefonkönyv!$C$2:$C$63,0)))</f>
        <v>Pap Nikolett ügyintéző</v>
      </c>
      <c r="G253" s="5">
        <f t="shared" si="7"/>
        <v>3630</v>
      </c>
    </row>
    <row r="254" spans="1:7" x14ac:dyDescent="0.25">
      <c r="A254">
        <v>103</v>
      </c>
      <c r="B254" t="s">
        <v>10</v>
      </c>
      <c r="C254" s="3">
        <v>39973.607488425929</v>
      </c>
      <c r="D254" s="3">
        <v>39973.647037037037</v>
      </c>
      <c r="E254" s="2">
        <f t="shared" si="6"/>
        <v>3.9548611108330078E-2</v>
      </c>
      <c r="F254" t="str">
        <f>CONCATENATE(INDEX(Telefonkönyv!$A$2:$A$63,MATCH(Hívások!A254,Telefonkönyv!$C$2:$C$63,0))," ",INDEX(Telefonkönyv!$B$2:$B$63,MATCH(Hívások!A254,Telefonkönyv!$C$2:$C$63,0)))</f>
        <v>Faluhelyi Csaba ügyintéző</v>
      </c>
      <c r="G254" s="5">
        <f t="shared" si="7"/>
        <v>4905</v>
      </c>
    </row>
    <row r="255" spans="1:7" x14ac:dyDescent="0.25">
      <c r="A255">
        <v>158</v>
      </c>
      <c r="B255" t="s">
        <v>11</v>
      </c>
      <c r="C255" s="3">
        <v>39973.608344907407</v>
      </c>
      <c r="D255" s="3">
        <v>39973.642002314817</v>
      </c>
      <c r="E255" s="2">
        <f t="shared" si="6"/>
        <v>3.365740740991896E-2</v>
      </c>
      <c r="F255" t="str">
        <f>CONCATENATE(INDEX(Telefonkönyv!$A$2:$A$63,MATCH(Hívások!A255,Telefonkönyv!$C$2:$C$63,0))," ",INDEX(Telefonkönyv!$B$2:$B$63,MATCH(Hívások!A255,Telefonkönyv!$C$2:$C$63,0)))</f>
        <v>Sánta Tibor középvezető</v>
      </c>
      <c r="G255" s="5">
        <f t="shared" si="7"/>
        <v>3965</v>
      </c>
    </row>
    <row r="256" spans="1:7" x14ac:dyDescent="0.25">
      <c r="A256">
        <v>136</v>
      </c>
      <c r="B256" t="s">
        <v>11</v>
      </c>
      <c r="C256" s="3">
        <v>39973.608553240738</v>
      </c>
      <c r="D256" s="3">
        <v>39973.611377314817</v>
      </c>
      <c r="E256" s="2">
        <f t="shared" si="6"/>
        <v>2.8240740793989971E-3</v>
      </c>
      <c r="F256" t="str">
        <f>CONCATENATE(INDEX(Telefonkönyv!$A$2:$A$63,MATCH(Hívások!A256,Telefonkönyv!$C$2:$C$63,0))," ",INDEX(Telefonkönyv!$B$2:$B$63,MATCH(Hívások!A256,Telefonkönyv!$C$2:$C$63,0)))</f>
        <v>Kégli Máté ügyintéző</v>
      </c>
      <c r="G256" s="5">
        <f t="shared" si="7"/>
        <v>445</v>
      </c>
    </row>
    <row r="257" spans="1:7" x14ac:dyDescent="0.25">
      <c r="A257">
        <v>120</v>
      </c>
      <c r="B257" t="s">
        <v>12</v>
      </c>
      <c r="C257" s="3">
        <v>39973.609965277778</v>
      </c>
      <c r="D257" s="3">
        <v>39973.622465277775</v>
      </c>
      <c r="E257" s="2">
        <f t="shared" si="6"/>
        <v>1.2499999997089617E-2</v>
      </c>
      <c r="F257" t="str">
        <f>CONCATENATE(INDEX(Telefonkönyv!$A$2:$A$63,MATCH(Hívások!A257,Telefonkönyv!$C$2:$C$63,0))," ",INDEX(Telefonkönyv!$B$2:$B$63,MATCH(Hívások!A257,Telefonkönyv!$C$2:$C$63,0)))</f>
        <v>Szalay Ákos ügyintéző</v>
      </c>
      <c r="G257" s="5">
        <f t="shared" si="7"/>
        <v>1400</v>
      </c>
    </row>
    <row r="258" spans="1:7" x14ac:dyDescent="0.25">
      <c r="A258">
        <v>142</v>
      </c>
      <c r="B258" t="s">
        <v>4</v>
      </c>
      <c r="C258" s="3">
        <v>39973.613055555557</v>
      </c>
      <c r="D258" s="3">
        <v>39973.648969907408</v>
      </c>
      <c r="E258" s="2">
        <f t="shared" si="6"/>
        <v>3.591435185080627E-2</v>
      </c>
      <c r="F258" t="str">
        <f>CONCATENATE(INDEX(Telefonkönyv!$A$2:$A$63,MATCH(Hívások!A258,Telefonkönyv!$C$2:$C$63,0))," ",INDEX(Telefonkönyv!$B$2:$B$63,MATCH(Hívások!A258,Telefonkönyv!$C$2:$C$63,0)))</f>
        <v>Varkoly Lili ügyintéző</v>
      </c>
      <c r="G258" s="5">
        <f t="shared" si="7"/>
        <v>3700</v>
      </c>
    </row>
    <row r="259" spans="1:7" x14ac:dyDescent="0.25">
      <c r="A259">
        <v>118</v>
      </c>
      <c r="B259" t="s">
        <v>5</v>
      </c>
      <c r="C259" s="3">
        <v>39973.615856481483</v>
      </c>
      <c r="D259" s="3">
        <v>39973.633101851854</v>
      </c>
      <c r="E259" s="2">
        <f t="shared" ref="E259:E322" si="8">D259-C259</f>
        <v>1.7245370370801538E-2</v>
      </c>
      <c r="F259" t="str">
        <f>CONCATENATE(INDEX(Telefonkönyv!$A$2:$A$63,MATCH(Hívások!A259,Telefonkönyv!$C$2:$C$63,0))," ",INDEX(Telefonkönyv!$B$2:$B$63,MATCH(Hívások!A259,Telefonkönyv!$C$2:$C$63,0)))</f>
        <v>Ondrejó Anna ügyintéző</v>
      </c>
      <c r="G259" s="5">
        <f t="shared" ref="G259:G322" si="9">VLOOKUP(B259,$P$2:$S$13,3,FALSE)+IF(SECOND(E259)=0,MINUTE(E259),MINUTE(E259)+1)*VLOOKUP(B259,$P$2:$S$13,4,FALSE)</f>
        <v>2045</v>
      </c>
    </row>
    <row r="260" spans="1:7" x14ac:dyDescent="0.25">
      <c r="A260">
        <v>136</v>
      </c>
      <c r="B260" t="s">
        <v>11</v>
      </c>
      <c r="C260" s="3">
        <v>39973.618842592594</v>
      </c>
      <c r="D260" s="3">
        <v>39973.658263888887</v>
      </c>
      <c r="E260" s="2">
        <f t="shared" si="8"/>
        <v>3.9421296292857733E-2</v>
      </c>
      <c r="F260" t="str">
        <f>CONCATENATE(INDEX(Telefonkönyv!$A$2:$A$63,MATCH(Hívások!A260,Telefonkönyv!$C$2:$C$63,0))," ",INDEX(Telefonkönyv!$B$2:$B$63,MATCH(Hívások!A260,Telefonkönyv!$C$2:$C$63,0)))</f>
        <v>Kégli Máté ügyintéző</v>
      </c>
      <c r="G260" s="5">
        <f t="shared" si="9"/>
        <v>4605</v>
      </c>
    </row>
    <row r="261" spans="1:7" x14ac:dyDescent="0.25">
      <c r="A261">
        <v>106</v>
      </c>
      <c r="B261" t="s">
        <v>8</v>
      </c>
      <c r="C261" s="3">
        <v>39973.621134259258</v>
      </c>
      <c r="D261" s="3">
        <v>39973.633217592593</v>
      </c>
      <c r="E261" s="2">
        <f t="shared" si="8"/>
        <v>1.2083333334885538E-2</v>
      </c>
      <c r="F261" t="str">
        <f>CONCATENATE(INDEX(Telefonkönyv!$A$2:$A$63,MATCH(Hívások!A261,Telefonkönyv!$C$2:$C$63,0))," ",INDEX(Telefonkönyv!$B$2:$B$63,MATCH(Hívások!A261,Telefonkönyv!$C$2:$C$63,0)))</f>
        <v>Kalincsák Hanga ügyintéző</v>
      </c>
      <c r="G261" s="5">
        <f t="shared" si="9"/>
        <v>1485</v>
      </c>
    </row>
    <row r="262" spans="1:7" x14ac:dyDescent="0.25">
      <c r="A262">
        <v>116</v>
      </c>
      <c r="B262" t="s">
        <v>9</v>
      </c>
      <c r="C262" s="3">
        <v>39973.627256944441</v>
      </c>
      <c r="D262" s="3">
        <v>39973.659930555557</v>
      </c>
      <c r="E262" s="2">
        <f t="shared" si="8"/>
        <v>3.2673611116479151E-2</v>
      </c>
      <c r="F262" t="str">
        <f>CONCATENATE(INDEX(Telefonkönyv!$A$2:$A$63,MATCH(Hívások!A262,Telefonkönyv!$C$2:$C$63,0))," ",INDEX(Telefonkönyv!$B$2:$B$63,MATCH(Hívások!A262,Telefonkönyv!$C$2:$C$63,0)))</f>
        <v>Mák Anna ügyintéző</v>
      </c>
      <c r="G262" s="5">
        <f t="shared" si="9"/>
        <v>3650</v>
      </c>
    </row>
    <row r="263" spans="1:7" x14ac:dyDescent="0.25">
      <c r="A263">
        <v>115</v>
      </c>
      <c r="B263" t="s">
        <v>14</v>
      </c>
      <c r="C263" s="3">
        <v>39973.628599537034</v>
      </c>
      <c r="D263" s="3">
        <v>39973.634120370371</v>
      </c>
      <c r="E263" s="2">
        <f t="shared" si="8"/>
        <v>5.5208333360496908E-3</v>
      </c>
      <c r="F263" t="str">
        <f>CONCATENATE(INDEX(Telefonkönyv!$A$2:$A$63,MATCH(Hívások!A263,Telefonkönyv!$C$2:$C$63,0))," ",INDEX(Telefonkönyv!$B$2:$B$63,MATCH(Hívások!A263,Telefonkönyv!$C$2:$C$63,0)))</f>
        <v>Marosi István ügyintéző</v>
      </c>
      <c r="G263" s="5">
        <f t="shared" si="9"/>
        <v>685</v>
      </c>
    </row>
    <row r="264" spans="1:7" x14ac:dyDescent="0.25">
      <c r="A264">
        <v>150</v>
      </c>
      <c r="B264" t="s">
        <v>5</v>
      </c>
      <c r="C264" s="3">
        <v>39973.629884259259</v>
      </c>
      <c r="D264" s="3">
        <v>39973.642291666663</v>
      </c>
      <c r="E264" s="2">
        <f t="shared" si="8"/>
        <v>1.2407407404680271E-2</v>
      </c>
      <c r="F264" t="str">
        <f>CONCATENATE(INDEX(Telefonkönyv!$A$2:$A$63,MATCH(Hívások!A264,Telefonkönyv!$C$2:$C$63,0))," ",INDEX(Telefonkönyv!$B$2:$B$63,MATCH(Hívások!A264,Telefonkönyv!$C$2:$C$63,0)))</f>
        <v>Virt Kornél ügyintéző</v>
      </c>
      <c r="G264" s="5">
        <f t="shared" si="9"/>
        <v>1485</v>
      </c>
    </row>
    <row r="265" spans="1:7" x14ac:dyDescent="0.25">
      <c r="A265">
        <v>155</v>
      </c>
      <c r="B265" t="s">
        <v>9</v>
      </c>
      <c r="C265" s="3">
        <v>39973.630532407406</v>
      </c>
      <c r="D265" s="3">
        <v>39973.634155092594</v>
      </c>
      <c r="E265" s="2">
        <f t="shared" si="8"/>
        <v>3.6226851880201139E-3</v>
      </c>
      <c r="F265" t="str">
        <f>CONCATENATE(INDEX(Telefonkönyv!$A$2:$A$63,MATCH(Hívások!A265,Telefonkönyv!$C$2:$C$63,0))," ",INDEX(Telefonkönyv!$B$2:$B$63,MATCH(Hívások!A265,Telefonkönyv!$C$2:$C$63,0)))</f>
        <v>Bölöni Antal ügyintéző</v>
      </c>
      <c r="G265" s="5">
        <f t="shared" si="9"/>
        <v>500</v>
      </c>
    </row>
    <row r="266" spans="1:7" x14ac:dyDescent="0.25">
      <c r="A266">
        <v>126</v>
      </c>
      <c r="B266" t="s">
        <v>4</v>
      </c>
      <c r="C266" s="3">
        <v>39973.631782407407</v>
      </c>
      <c r="D266" s="3">
        <v>39973.634583333333</v>
      </c>
      <c r="E266" s="2">
        <f t="shared" si="8"/>
        <v>2.8009259258396924E-3</v>
      </c>
      <c r="F266" t="str">
        <f>CONCATENATE(INDEX(Telefonkönyv!$A$2:$A$63,MATCH(Hívások!A266,Telefonkönyv!$C$2:$C$63,0))," ",INDEX(Telefonkönyv!$B$2:$B$63,MATCH(Hívások!A266,Telefonkönyv!$C$2:$C$63,0)))</f>
        <v>Hadviga Márton ügyintéző</v>
      </c>
      <c r="G266" s="5">
        <f t="shared" si="9"/>
        <v>410</v>
      </c>
    </row>
    <row r="267" spans="1:7" x14ac:dyDescent="0.25">
      <c r="A267">
        <v>117</v>
      </c>
      <c r="B267" t="s">
        <v>5</v>
      </c>
      <c r="C267" s="3">
        <v>39973.632824074077</v>
      </c>
      <c r="D267" s="3">
        <v>39973.660486111112</v>
      </c>
      <c r="E267" s="2">
        <f t="shared" si="8"/>
        <v>2.7662037035042886E-2</v>
      </c>
      <c r="F267" t="str">
        <f>CONCATENATE(INDEX(Telefonkönyv!$A$2:$A$63,MATCH(Hívások!A267,Telefonkönyv!$C$2:$C$63,0))," ",INDEX(Telefonkönyv!$B$2:$B$63,MATCH(Hívások!A267,Telefonkönyv!$C$2:$C$63,0)))</f>
        <v>Ordasi Judit ügyintéző</v>
      </c>
      <c r="G267" s="5">
        <f t="shared" si="9"/>
        <v>3245</v>
      </c>
    </row>
    <row r="268" spans="1:7" x14ac:dyDescent="0.25">
      <c r="A268">
        <v>123</v>
      </c>
      <c r="B268" t="s">
        <v>7</v>
      </c>
      <c r="C268" s="3">
        <v>39973.634166666663</v>
      </c>
      <c r="D268" s="3">
        <v>39973.65283564815</v>
      </c>
      <c r="E268" s="2">
        <f t="shared" si="8"/>
        <v>1.8668981487280689E-2</v>
      </c>
      <c r="F268" t="str">
        <f>CONCATENATE(INDEX(Telefonkönyv!$A$2:$A$63,MATCH(Hívások!A268,Telefonkönyv!$C$2:$C$63,0))," ",INDEX(Telefonkönyv!$B$2:$B$63,MATCH(Hívások!A268,Telefonkönyv!$C$2:$C$63,0)))</f>
        <v>Juhász Andrea ügyintéző</v>
      </c>
      <c r="G268" s="5">
        <f t="shared" si="9"/>
        <v>2075</v>
      </c>
    </row>
    <row r="269" spans="1:7" x14ac:dyDescent="0.25">
      <c r="A269">
        <v>107</v>
      </c>
      <c r="B269" t="s">
        <v>7</v>
      </c>
      <c r="C269" s="3">
        <v>39973.635405092595</v>
      </c>
      <c r="D269" s="3">
        <v>39973.645949074074</v>
      </c>
      <c r="E269" s="2">
        <f t="shared" si="8"/>
        <v>1.0543981479713693E-2</v>
      </c>
      <c r="F269" t="str">
        <f>CONCATENATE(INDEX(Telefonkönyv!$A$2:$A$63,MATCH(Hívások!A269,Telefonkönyv!$C$2:$C$63,0))," ",INDEX(Telefonkönyv!$B$2:$B$63,MATCH(Hívások!A269,Telefonkönyv!$C$2:$C$63,0)))</f>
        <v>Gál Fruzsina ügyintéző</v>
      </c>
      <c r="G269" s="5">
        <f t="shared" si="9"/>
        <v>1250</v>
      </c>
    </row>
    <row r="270" spans="1:7" x14ac:dyDescent="0.25">
      <c r="A270">
        <v>115</v>
      </c>
      <c r="B270" t="s">
        <v>14</v>
      </c>
      <c r="C270" s="3">
        <v>39973.636817129627</v>
      </c>
      <c r="D270" s="3">
        <v>39973.645069444443</v>
      </c>
      <c r="E270" s="2">
        <f t="shared" si="8"/>
        <v>8.2523148157633841E-3</v>
      </c>
      <c r="F270" t="str">
        <f>CONCATENATE(INDEX(Telefonkönyv!$A$2:$A$63,MATCH(Hívások!A270,Telefonkönyv!$C$2:$C$63,0))," ",INDEX(Telefonkönyv!$B$2:$B$63,MATCH(Hívások!A270,Telefonkönyv!$C$2:$C$63,0)))</f>
        <v>Marosi István ügyintéző</v>
      </c>
      <c r="G270" s="5">
        <f t="shared" si="9"/>
        <v>1005</v>
      </c>
    </row>
    <row r="271" spans="1:7" x14ac:dyDescent="0.25">
      <c r="A271">
        <v>126</v>
      </c>
      <c r="B271" t="s">
        <v>4</v>
      </c>
      <c r="C271" s="3">
        <v>39973.63994212963</v>
      </c>
      <c r="D271" s="3">
        <v>39973.66002314815</v>
      </c>
      <c r="E271" s="2">
        <f t="shared" si="8"/>
        <v>2.008101851970423E-2</v>
      </c>
      <c r="F271" t="str">
        <f>CONCATENATE(INDEX(Telefonkönyv!$A$2:$A$63,MATCH(Hívások!A271,Telefonkönyv!$C$2:$C$63,0))," ",INDEX(Telefonkönyv!$B$2:$B$63,MATCH(Hívások!A271,Telefonkönyv!$C$2:$C$63,0)))</f>
        <v>Hadviga Márton ügyintéző</v>
      </c>
      <c r="G271" s="5">
        <f t="shared" si="9"/>
        <v>2090</v>
      </c>
    </row>
    <row r="272" spans="1:7" x14ac:dyDescent="0.25">
      <c r="A272">
        <v>155</v>
      </c>
      <c r="B272" t="s">
        <v>9</v>
      </c>
      <c r="C272" s="3">
        <v>39973.642500000002</v>
      </c>
      <c r="D272" s="3">
        <v>39973.650069444448</v>
      </c>
      <c r="E272" s="2">
        <f t="shared" si="8"/>
        <v>7.5694444458349608E-3</v>
      </c>
      <c r="F272" t="str">
        <f>CONCATENATE(INDEX(Telefonkönyv!$A$2:$A$63,MATCH(Hívások!A272,Telefonkönyv!$C$2:$C$63,0))," ",INDEX(Telefonkönyv!$B$2:$B$63,MATCH(Hívások!A272,Telefonkönyv!$C$2:$C$63,0)))</f>
        <v>Bölöni Antal ügyintéző</v>
      </c>
      <c r="G272" s="5">
        <f t="shared" si="9"/>
        <v>875</v>
      </c>
    </row>
    <row r="273" spans="1:7" x14ac:dyDescent="0.25">
      <c r="A273">
        <v>128</v>
      </c>
      <c r="B273" t="s">
        <v>4</v>
      </c>
      <c r="C273" s="3">
        <v>39973.643564814818</v>
      </c>
      <c r="D273" s="3">
        <v>39973.658229166664</v>
      </c>
      <c r="E273" s="2">
        <f t="shared" si="8"/>
        <v>1.466435184556758E-2</v>
      </c>
      <c r="F273" t="str">
        <f>CONCATENATE(INDEX(Telefonkönyv!$A$2:$A$63,MATCH(Hívások!A273,Telefonkönyv!$C$2:$C$63,0))," ",INDEX(Telefonkönyv!$B$2:$B$63,MATCH(Hívások!A273,Telefonkönyv!$C$2:$C$63,0)))</f>
        <v>Fogarasi Éva ügyintéző</v>
      </c>
      <c r="G273" s="5">
        <f t="shared" si="9"/>
        <v>1600</v>
      </c>
    </row>
    <row r="274" spans="1:7" x14ac:dyDescent="0.25">
      <c r="A274">
        <v>115</v>
      </c>
      <c r="B274" t="s">
        <v>14</v>
      </c>
      <c r="C274" s="3">
        <v>39973.646064814813</v>
      </c>
      <c r="D274" s="3">
        <v>39973.654479166667</v>
      </c>
      <c r="E274" s="2">
        <f t="shared" si="8"/>
        <v>8.4143518542987294E-3</v>
      </c>
      <c r="F274" t="str">
        <f>CONCATENATE(INDEX(Telefonkönyv!$A$2:$A$63,MATCH(Hívások!A274,Telefonkönyv!$C$2:$C$63,0))," ",INDEX(Telefonkönyv!$B$2:$B$63,MATCH(Hívások!A274,Telefonkönyv!$C$2:$C$63,0)))</f>
        <v>Marosi István ügyintéző</v>
      </c>
      <c r="G274" s="5">
        <f t="shared" si="9"/>
        <v>1085</v>
      </c>
    </row>
    <row r="275" spans="1:7" x14ac:dyDescent="0.25">
      <c r="A275">
        <v>159</v>
      </c>
      <c r="B275" t="s">
        <v>4</v>
      </c>
      <c r="C275" s="3">
        <v>39973.652118055557</v>
      </c>
      <c r="D275" s="3">
        <v>39973.68141203704</v>
      </c>
      <c r="E275" s="2">
        <f t="shared" si="8"/>
        <v>2.9293981482624076E-2</v>
      </c>
      <c r="F275" t="str">
        <f>CONCATENATE(INDEX(Telefonkönyv!$A$2:$A$63,MATCH(Hívások!A275,Telefonkönyv!$C$2:$C$63,0))," ",INDEX(Telefonkönyv!$B$2:$B$63,MATCH(Hívások!A275,Telefonkönyv!$C$2:$C$63,0)))</f>
        <v>Pap Nikolett ügyintéző</v>
      </c>
      <c r="G275" s="5">
        <f t="shared" si="9"/>
        <v>3070</v>
      </c>
    </row>
    <row r="276" spans="1:7" x14ac:dyDescent="0.25">
      <c r="A276">
        <v>134</v>
      </c>
      <c r="B276" t="s">
        <v>4</v>
      </c>
      <c r="C276" s="3">
        <v>39973.652962962966</v>
      </c>
      <c r="D276" s="3">
        <v>39973.692789351851</v>
      </c>
      <c r="E276" s="2">
        <f t="shared" si="8"/>
        <v>3.9826388885558117E-2</v>
      </c>
      <c r="F276" t="str">
        <f>CONCATENATE(INDEX(Telefonkönyv!$A$2:$A$63,MATCH(Hívások!A276,Telefonkönyv!$C$2:$C$63,0))," ",INDEX(Telefonkönyv!$B$2:$B$63,MATCH(Hívások!A276,Telefonkönyv!$C$2:$C$63,0)))</f>
        <v>Kurinyec Kinga ügyintéző</v>
      </c>
      <c r="G276" s="5">
        <f t="shared" si="9"/>
        <v>4120</v>
      </c>
    </row>
    <row r="277" spans="1:7" x14ac:dyDescent="0.25">
      <c r="A277">
        <v>131</v>
      </c>
      <c r="B277" t="s">
        <v>5</v>
      </c>
      <c r="C277" s="3">
        <v>39973.653113425928</v>
      </c>
      <c r="D277" s="3">
        <v>39973.67287037037</v>
      </c>
      <c r="E277" s="2">
        <f t="shared" si="8"/>
        <v>1.9756944442633539E-2</v>
      </c>
      <c r="F277" t="str">
        <f>CONCATENATE(INDEX(Telefonkönyv!$A$2:$A$63,MATCH(Hívások!A277,Telefonkönyv!$C$2:$C$63,0))," ",INDEX(Telefonkönyv!$B$2:$B$63,MATCH(Hívások!A277,Telefonkönyv!$C$2:$C$63,0)))</f>
        <v>Arany Attila ügyintéző</v>
      </c>
      <c r="G277" s="5">
        <f t="shared" si="9"/>
        <v>2365</v>
      </c>
    </row>
    <row r="278" spans="1:7" x14ac:dyDescent="0.25">
      <c r="A278">
        <v>103</v>
      </c>
      <c r="B278" t="s">
        <v>10</v>
      </c>
      <c r="C278" s="3">
        <v>39973.65421296296</v>
      </c>
      <c r="D278" s="3">
        <v>39973.685381944444</v>
      </c>
      <c r="E278" s="2">
        <f t="shared" si="8"/>
        <v>3.1168981484370306E-2</v>
      </c>
      <c r="F278" t="str">
        <f>CONCATENATE(INDEX(Telefonkönyv!$A$2:$A$63,MATCH(Hívások!A278,Telefonkönyv!$C$2:$C$63,0))," ",INDEX(Telefonkönyv!$B$2:$B$63,MATCH(Hívások!A278,Telefonkönyv!$C$2:$C$63,0)))</f>
        <v>Faluhelyi Csaba ügyintéző</v>
      </c>
      <c r="G278" s="5">
        <f t="shared" si="9"/>
        <v>3885</v>
      </c>
    </row>
    <row r="279" spans="1:7" x14ac:dyDescent="0.25">
      <c r="A279">
        <v>151</v>
      </c>
      <c r="B279" t="s">
        <v>15</v>
      </c>
      <c r="C279" s="3">
        <v>39973.656215277777</v>
      </c>
      <c r="D279" s="3">
        <v>39973.692303240743</v>
      </c>
      <c r="E279" s="2">
        <f t="shared" si="8"/>
        <v>3.6087962966121268E-2</v>
      </c>
      <c r="F279" t="str">
        <f>CONCATENATE(INDEX(Telefonkönyv!$A$2:$A$63,MATCH(Hívások!A279,Telefonkönyv!$C$2:$C$63,0))," ",INDEX(Telefonkönyv!$B$2:$B$63,MATCH(Hívások!A279,Telefonkönyv!$C$2:$C$63,0)))</f>
        <v>Lovas Helga ügyintéző</v>
      </c>
      <c r="G279" s="5">
        <f t="shared" si="9"/>
        <v>4480</v>
      </c>
    </row>
    <row r="280" spans="1:7" x14ac:dyDescent="0.25">
      <c r="A280">
        <v>155</v>
      </c>
      <c r="B280" t="s">
        <v>9</v>
      </c>
      <c r="C280" s="3">
        <v>39973.660324074073</v>
      </c>
      <c r="D280" s="3">
        <v>39973.698113425926</v>
      </c>
      <c r="E280" s="2">
        <f t="shared" si="8"/>
        <v>3.77893518525525E-2</v>
      </c>
      <c r="F280" t="str">
        <f>CONCATENATE(INDEX(Telefonkönyv!$A$2:$A$63,MATCH(Hívások!A280,Telefonkönyv!$C$2:$C$63,0))," ",INDEX(Telefonkönyv!$B$2:$B$63,MATCH(Hívások!A280,Telefonkönyv!$C$2:$C$63,0)))</f>
        <v>Bölöni Antal ügyintéző</v>
      </c>
      <c r="G280" s="5">
        <f t="shared" si="9"/>
        <v>4175</v>
      </c>
    </row>
    <row r="281" spans="1:7" x14ac:dyDescent="0.25">
      <c r="A281">
        <v>129</v>
      </c>
      <c r="B281" t="s">
        <v>9</v>
      </c>
      <c r="C281" s="3">
        <v>39973.660601851851</v>
      </c>
      <c r="D281" s="3">
        <v>39973.669270833336</v>
      </c>
      <c r="E281" s="2">
        <f t="shared" si="8"/>
        <v>8.668981485243421E-3</v>
      </c>
      <c r="F281" t="str">
        <f>CONCATENATE(INDEX(Telefonkönyv!$A$2:$A$63,MATCH(Hívások!A281,Telefonkönyv!$C$2:$C$63,0))," ",INDEX(Telefonkönyv!$B$2:$B$63,MATCH(Hívások!A281,Telefonkönyv!$C$2:$C$63,0)))</f>
        <v>Huszár Ildikó középvezető</v>
      </c>
      <c r="G281" s="5">
        <f t="shared" si="9"/>
        <v>1025</v>
      </c>
    </row>
    <row r="282" spans="1:7" x14ac:dyDescent="0.25">
      <c r="A282">
        <v>130</v>
      </c>
      <c r="B282" t="s">
        <v>10</v>
      </c>
      <c r="C282" s="3">
        <v>39973.686874999999</v>
      </c>
      <c r="D282" s="3">
        <v>39973.710046296299</v>
      </c>
      <c r="E282" s="2">
        <f t="shared" si="8"/>
        <v>2.3171296299551614E-2</v>
      </c>
      <c r="F282" t="str">
        <f>CONCATENATE(INDEX(Telefonkönyv!$A$2:$A$63,MATCH(Hívások!A282,Telefonkönyv!$C$2:$C$63,0))," ",INDEX(Telefonkönyv!$B$2:$B$63,MATCH(Hívások!A282,Telefonkönyv!$C$2:$C$63,0)))</f>
        <v>Gál Zsuzsa ügyintéző</v>
      </c>
      <c r="G282" s="5">
        <f t="shared" si="9"/>
        <v>2950</v>
      </c>
    </row>
    <row r="283" spans="1:7" x14ac:dyDescent="0.25">
      <c r="A283">
        <v>128</v>
      </c>
      <c r="B283" t="s">
        <v>4</v>
      </c>
      <c r="C283" s="3">
        <v>39973.6875462963</v>
      </c>
      <c r="D283" s="3">
        <v>39973.714791666665</v>
      </c>
      <c r="E283" s="2">
        <f t="shared" si="8"/>
        <v>2.7245370365562849E-2</v>
      </c>
      <c r="F283" t="str">
        <f>CONCATENATE(INDEX(Telefonkönyv!$A$2:$A$63,MATCH(Hívások!A283,Telefonkönyv!$C$2:$C$63,0))," ",INDEX(Telefonkönyv!$B$2:$B$63,MATCH(Hívások!A283,Telefonkönyv!$C$2:$C$63,0)))</f>
        <v>Fogarasi Éva ügyintéző</v>
      </c>
      <c r="G283" s="5">
        <f t="shared" si="9"/>
        <v>2860</v>
      </c>
    </row>
    <row r="284" spans="1:7" x14ac:dyDescent="0.25">
      <c r="A284">
        <v>116</v>
      </c>
      <c r="B284" t="s">
        <v>9</v>
      </c>
      <c r="C284" s="3">
        <v>39973.687800925924</v>
      </c>
      <c r="D284" s="3">
        <v>39973.727349537039</v>
      </c>
      <c r="E284" s="2">
        <f t="shared" si="8"/>
        <v>3.9548611115606036E-2</v>
      </c>
      <c r="F284" t="str">
        <f>CONCATENATE(INDEX(Telefonkönyv!$A$2:$A$63,MATCH(Hívások!A284,Telefonkönyv!$C$2:$C$63,0))," ",INDEX(Telefonkönyv!$B$2:$B$63,MATCH(Hívások!A284,Telefonkönyv!$C$2:$C$63,0)))</f>
        <v>Mák Anna ügyintéző</v>
      </c>
      <c r="G284" s="5">
        <f t="shared" si="9"/>
        <v>4325</v>
      </c>
    </row>
    <row r="285" spans="1:7" x14ac:dyDescent="0.25">
      <c r="A285">
        <v>123</v>
      </c>
      <c r="B285" t="s">
        <v>7</v>
      </c>
      <c r="C285" s="3">
        <v>39973.690034722225</v>
      </c>
      <c r="D285" s="3">
        <v>39973.70894675926</v>
      </c>
      <c r="E285" s="2">
        <f t="shared" si="8"/>
        <v>1.8912037034169771E-2</v>
      </c>
      <c r="F285" t="str">
        <f>CONCATENATE(INDEX(Telefonkönyv!$A$2:$A$63,MATCH(Hívások!A285,Telefonkönyv!$C$2:$C$63,0))," ",INDEX(Telefonkönyv!$B$2:$B$63,MATCH(Hívások!A285,Telefonkönyv!$C$2:$C$63,0)))</f>
        <v>Juhász Andrea ügyintéző</v>
      </c>
      <c r="G285" s="5">
        <f t="shared" si="9"/>
        <v>2150</v>
      </c>
    </row>
    <row r="286" spans="1:7" x14ac:dyDescent="0.25">
      <c r="A286">
        <v>124</v>
      </c>
      <c r="B286" t="s">
        <v>13</v>
      </c>
      <c r="C286" s="3">
        <v>39973.695694444446</v>
      </c>
      <c r="D286" s="3">
        <v>39973.720648148148</v>
      </c>
      <c r="E286" s="2">
        <f t="shared" si="8"/>
        <v>2.495370370161254E-2</v>
      </c>
      <c r="F286" t="str">
        <f>CONCATENATE(INDEX(Telefonkönyv!$A$2:$A$63,MATCH(Hívások!A286,Telefonkönyv!$C$2:$C$63,0))," ",INDEX(Telefonkönyv!$B$2:$B$63,MATCH(Hívások!A286,Telefonkönyv!$C$2:$C$63,0)))</f>
        <v>Gelencsér László ügyintéző</v>
      </c>
      <c r="G286" s="5">
        <f t="shared" si="9"/>
        <v>2925</v>
      </c>
    </row>
    <row r="287" spans="1:7" x14ac:dyDescent="0.25">
      <c r="A287">
        <v>126</v>
      </c>
      <c r="B287" t="s">
        <v>4</v>
      </c>
      <c r="C287" s="3">
        <v>39973.695740740739</v>
      </c>
      <c r="D287" s="3">
        <v>39973.698703703703</v>
      </c>
      <c r="E287" s="2">
        <f t="shared" si="8"/>
        <v>2.9629629643750377E-3</v>
      </c>
      <c r="F287" t="str">
        <f>CONCATENATE(INDEX(Telefonkönyv!$A$2:$A$63,MATCH(Hívások!A287,Telefonkönyv!$C$2:$C$63,0))," ",INDEX(Telefonkönyv!$B$2:$B$63,MATCH(Hívások!A287,Telefonkönyv!$C$2:$C$63,0)))</f>
        <v>Hadviga Márton ügyintéző</v>
      </c>
      <c r="G287" s="5">
        <f t="shared" si="9"/>
        <v>410</v>
      </c>
    </row>
    <row r="288" spans="1:7" x14ac:dyDescent="0.25">
      <c r="A288">
        <v>101</v>
      </c>
      <c r="B288" t="s">
        <v>11</v>
      </c>
      <c r="C288" s="3">
        <v>39973.70171296296</v>
      </c>
      <c r="D288" s="3">
        <v>39973.717835648145</v>
      </c>
      <c r="E288" s="2">
        <f t="shared" si="8"/>
        <v>1.6122685185109731E-2</v>
      </c>
      <c r="F288" t="str">
        <f>CONCATENATE(INDEX(Telefonkönyv!$A$2:$A$63,MATCH(Hívások!A288,Telefonkönyv!$C$2:$C$63,0))," ",INDEX(Telefonkönyv!$B$2:$B$63,MATCH(Hívások!A288,Telefonkönyv!$C$2:$C$63,0)))</f>
        <v>Szatmári Miklós ügyintéző</v>
      </c>
      <c r="G288" s="5">
        <f t="shared" si="9"/>
        <v>1965</v>
      </c>
    </row>
    <row r="289" spans="1:7" x14ac:dyDescent="0.25">
      <c r="A289">
        <v>103</v>
      </c>
      <c r="B289" t="s">
        <v>10</v>
      </c>
      <c r="C289" s="3">
        <v>39973.706643518519</v>
      </c>
      <c r="D289" s="3">
        <v>39973.736481481479</v>
      </c>
      <c r="E289" s="2">
        <f t="shared" si="8"/>
        <v>2.9837962960300501E-2</v>
      </c>
      <c r="F289" t="str">
        <f>CONCATENATE(INDEX(Telefonkönyv!$A$2:$A$63,MATCH(Hívások!A289,Telefonkönyv!$C$2:$C$63,0))," ",INDEX(Telefonkönyv!$B$2:$B$63,MATCH(Hívások!A289,Telefonkönyv!$C$2:$C$63,0)))</f>
        <v>Faluhelyi Csaba ügyintéző</v>
      </c>
      <c r="G289" s="5">
        <f t="shared" si="9"/>
        <v>3715</v>
      </c>
    </row>
    <row r="290" spans="1:7" x14ac:dyDescent="0.25">
      <c r="A290">
        <v>125</v>
      </c>
      <c r="B290" t="s">
        <v>8</v>
      </c>
      <c r="C290" s="3">
        <v>39973.706921296296</v>
      </c>
      <c r="D290" s="3">
        <v>39973.721168981479</v>
      </c>
      <c r="E290" s="2">
        <f t="shared" si="8"/>
        <v>1.4247685183363501E-2</v>
      </c>
      <c r="F290" t="str">
        <f>CONCATENATE(INDEX(Telefonkönyv!$A$2:$A$63,MATCH(Hívások!A290,Telefonkönyv!$C$2:$C$63,0))," ",INDEX(Telefonkönyv!$B$2:$B$63,MATCH(Hívások!A290,Telefonkönyv!$C$2:$C$63,0)))</f>
        <v>Éhes Piroska ügyintéző</v>
      </c>
      <c r="G290" s="5">
        <f t="shared" si="9"/>
        <v>1725</v>
      </c>
    </row>
    <row r="291" spans="1:7" x14ac:dyDescent="0.25">
      <c r="A291">
        <v>144</v>
      </c>
      <c r="B291" t="s">
        <v>14</v>
      </c>
      <c r="C291" s="3">
        <v>39973.710057870368</v>
      </c>
      <c r="D291" s="3">
        <v>39973.731354166666</v>
      </c>
      <c r="E291" s="2">
        <f t="shared" si="8"/>
        <v>2.1296296297805384E-2</v>
      </c>
      <c r="F291" t="str">
        <f>CONCATENATE(INDEX(Telefonkönyv!$A$2:$A$63,MATCH(Hívások!A291,Telefonkönyv!$C$2:$C$63,0))," ",INDEX(Telefonkönyv!$B$2:$B$63,MATCH(Hívások!A291,Telefonkönyv!$C$2:$C$63,0)))</f>
        <v>Bózsing Gergely ügyintéző</v>
      </c>
      <c r="G291" s="5">
        <f t="shared" si="9"/>
        <v>2525</v>
      </c>
    </row>
    <row r="292" spans="1:7" x14ac:dyDescent="0.25">
      <c r="A292">
        <v>130</v>
      </c>
      <c r="B292" t="s">
        <v>10</v>
      </c>
      <c r="C292" s="3">
        <v>39973.7109837963</v>
      </c>
      <c r="D292" s="3">
        <v>39973.735648148147</v>
      </c>
      <c r="E292" s="2">
        <f t="shared" si="8"/>
        <v>2.4664351847604848E-2</v>
      </c>
      <c r="F292" t="str">
        <f>CONCATENATE(INDEX(Telefonkönyv!$A$2:$A$63,MATCH(Hívások!A292,Telefonkönyv!$C$2:$C$63,0))," ",INDEX(Telefonkönyv!$B$2:$B$63,MATCH(Hívások!A292,Telefonkönyv!$C$2:$C$63,0)))</f>
        <v>Gál Zsuzsa ügyintéző</v>
      </c>
      <c r="G292" s="5">
        <f t="shared" si="9"/>
        <v>3120</v>
      </c>
    </row>
    <row r="293" spans="1:7" x14ac:dyDescent="0.25">
      <c r="A293">
        <v>110</v>
      </c>
      <c r="B293" t="s">
        <v>11</v>
      </c>
      <c r="C293" s="3">
        <v>39973.713888888888</v>
      </c>
      <c r="D293" s="3">
        <v>39973.71638888889</v>
      </c>
      <c r="E293" s="2">
        <f t="shared" si="8"/>
        <v>2.5000000023283064E-3</v>
      </c>
      <c r="F293" t="str">
        <f>CONCATENATE(INDEX(Telefonkönyv!$A$2:$A$63,MATCH(Hívások!A293,Telefonkönyv!$C$2:$C$63,0))," ",INDEX(Telefonkönyv!$B$2:$B$63,MATCH(Hívások!A293,Telefonkönyv!$C$2:$C$63,0)))</f>
        <v>Tóth Tímea középvezető</v>
      </c>
      <c r="G293" s="5">
        <f t="shared" si="9"/>
        <v>365</v>
      </c>
    </row>
    <row r="294" spans="1:7" x14ac:dyDescent="0.25">
      <c r="A294">
        <v>134</v>
      </c>
      <c r="B294" t="s">
        <v>4</v>
      </c>
      <c r="C294" s="3">
        <v>39973.715844907405</v>
      </c>
      <c r="D294" s="3">
        <v>39973.726307870369</v>
      </c>
      <c r="E294" s="2">
        <f t="shared" si="8"/>
        <v>1.0462962964083999E-2</v>
      </c>
      <c r="F294" t="str">
        <f>CONCATENATE(INDEX(Telefonkönyv!$A$2:$A$63,MATCH(Hívások!A294,Telefonkönyv!$C$2:$C$63,0))," ",INDEX(Telefonkönyv!$B$2:$B$63,MATCH(Hívások!A294,Telefonkönyv!$C$2:$C$63,0)))</f>
        <v>Kurinyec Kinga ügyintéző</v>
      </c>
      <c r="G294" s="5">
        <f t="shared" si="9"/>
        <v>1180</v>
      </c>
    </row>
    <row r="295" spans="1:7" x14ac:dyDescent="0.25">
      <c r="A295">
        <v>143</v>
      </c>
      <c r="B295" t="s">
        <v>9</v>
      </c>
      <c r="C295" s="3">
        <v>39973.72074074074</v>
      </c>
      <c r="D295" s="3">
        <v>39973.72619212963</v>
      </c>
      <c r="E295" s="2">
        <f t="shared" si="8"/>
        <v>5.4513888899236917E-3</v>
      </c>
      <c r="F295" t="str">
        <f>CONCATENATE(INDEX(Telefonkönyv!$A$2:$A$63,MATCH(Hívások!A295,Telefonkönyv!$C$2:$C$63,0))," ",INDEX(Telefonkönyv!$B$2:$B$63,MATCH(Hívások!A295,Telefonkönyv!$C$2:$C$63,0)))</f>
        <v>Tringel Franciska ügyintéző</v>
      </c>
      <c r="G295" s="5">
        <f t="shared" si="9"/>
        <v>650</v>
      </c>
    </row>
    <row r="296" spans="1:7" x14ac:dyDescent="0.25">
      <c r="A296">
        <v>126</v>
      </c>
      <c r="B296" t="s">
        <v>4</v>
      </c>
      <c r="C296" s="3">
        <v>39973.726921296293</v>
      </c>
      <c r="D296" s="3">
        <v>39973.761759259258</v>
      </c>
      <c r="E296" s="2">
        <f t="shared" si="8"/>
        <v>3.4837962964957114E-2</v>
      </c>
      <c r="F296" t="str">
        <f>CONCATENATE(INDEX(Telefonkönyv!$A$2:$A$63,MATCH(Hívások!A296,Telefonkönyv!$C$2:$C$63,0))," ",INDEX(Telefonkönyv!$B$2:$B$63,MATCH(Hívások!A296,Telefonkönyv!$C$2:$C$63,0)))</f>
        <v>Hadviga Márton ügyintéző</v>
      </c>
      <c r="G296" s="5">
        <f t="shared" si="9"/>
        <v>3630</v>
      </c>
    </row>
    <row r="297" spans="1:7" x14ac:dyDescent="0.25">
      <c r="A297">
        <v>125</v>
      </c>
      <c r="B297" t="s">
        <v>8</v>
      </c>
      <c r="C297" s="3">
        <v>39973.728032407409</v>
      </c>
      <c r="D297" s="3">
        <v>39973.734409722223</v>
      </c>
      <c r="E297" s="2">
        <f t="shared" si="8"/>
        <v>6.3773148140171543E-3</v>
      </c>
      <c r="F297" t="str">
        <f>CONCATENATE(INDEX(Telefonkönyv!$A$2:$A$63,MATCH(Hívások!A297,Telefonkönyv!$C$2:$C$63,0))," ",INDEX(Telefonkönyv!$B$2:$B$63,MATCH(Hívások!A297,Telefonkönyv!$C$2:$C$63,0)))</f>
        <v>Éhes Piroska ügyintéző</v>
      </c>
      <c r="G297" s="5">
        <f t="shared" si="9"/>
        <v>845</v>
      </c>
    </row>
    <row r="298" spans="1:7" x14ac:dyDescent="0.25">
      <c r="A298">
        <v>110</v>
      </c>
      <c r="B298" t="s">
        <v>6</v>
      </c>
      <c r="C298" s="3">
        <v>39973.729907407411</v>
      </c>
      <c r="D298" s="3">
        <v>39973.732002314813</v>
      </c>
      <c r="E298" s="2">
        <f t="shared" si="8"/>
        <v>2.0949074023519643E-3</v>
      </c>
      <c r="F298" t="str">
        <f>CONCATENATE(INDEX(Telefonkönyv!$A$2:$A$63,MATCH(Hívások!A298,Telefonkönyv!$C$2:$C$63,0))," ",INDEX(Telefonkönyv!$B$2:$B$63,MATCH(Hívások!A298,Telefonkönyv!$C$2:$C$63,0)))</f>
        <v>Tóth Tímea középvezető</v>
      </c>
      <c r="G298" s="5">
        <f t="shared" si="9"/>
        <v>365</v>
      </c>
    </row>
    <row r="299" spans="1:7" x14ac:dyDescent="0.25">
      <c r="A299">
        <v>121</v>
      </c>
      <c r="B299" t="s">
        <v>7</v>
      </c>
      <c r="C299" s="3">
        <v>39973.731307870374</v>
      </c>
      <c r="D299" s="3">
        <v>39973.736134259256</v>
      </c>
      <c r="E299" s="2">
        <f t="shared" si="8"/>
        <v>4.8263888820656575E-3</v>
      </c>
      <c r="F299" t="str">
        <f>CONCATENATE(INDEX(Telefonkönyv!$A$2:$A$63,MATCH(Hívások!A299,Telefonkönyv!$C$2:$C$63,0))," ",INDEX(Telefonkönyv!$B$2:$B$63,MATCH(Hívások!A299,Telefonkönyv!$C$2:$C$63,0)))</f>
        <v>Palles Katalin ügyintéző</v>
      </c>
      <c r="G299" s="5">
        <f t="shared" si="9"/>
        <v>575</v>
      </c>
    </row>
    <row r="300" spans="1:7" x14ac:dyDescent="0.25">
      <c r="A300">
        <v>143</v>
      </c>
      <c r="B300" t="s">
        <v>9</v>
      </c>
      <c r="C300" s="3">
        <v>39973.733298611114</v>
      </c>
      <c r="D300" s="3">
        <v>39973.736585648148</v>
      </c>
      <c r="E300" s="2">
        <f t="shared" si="8"/>
        <v>3.2870370341697708E-3</v>
      </c>
      <c r="F300" t="str">
        <f>CONCATENATE(INDEX(Telefonkönyv!$A$2:$A$63,MATCH(Hívások!A300,Telefonkönyv!$C$2:$C$63,0))," ",INDEX(Telefonkönyv!$B$2:$B$63,MATCH(Hívások!A300,Telefonkönyv!$C$2:$C$63,0)))</f>
        <v>Tringel Franciska ügyintéző</v>
      </c>
      <c r="G300" s="5">
        <f t="shared" si="9"/>
        <v>425</v>
      </c>
    </row>
    <row r="301" spans="1:7" x14ac:dyDescent="0.25">
      <c r="A301">
        <v>110</v>
      </c>
      <c r="B301" t="s">
        <v>7</v>
      </c>
      <c r="C301" s="3">
        <v>39973.735335648147</v>
      </c>
      <c r="D301" s="3">
        <v>39973.770173611112</v>
      </c>
      <c r="E301" s="2">
        <f t="shared" si="8"/>
        <v>3.4837962964957114E-2</v>
      </c>
      <c r="F301" t="str">
        <f>CONCATENATE(INDEX(Telefonkönyv!$A$2:$A$63,MATCH(Hívások!A301,Telefonkönyv!$C$2:$C$63,0))," ",INDEX(Telefonkönyv!$B$2:$B$63,MATCH(Hívások!A301,Telefonkönyv!$C$2:$C$63,0)))</f>
        <v>Tóth Tímea középvezető</v>
      </c>
      <c r="G301" s="5">
        <f t="shared" si="9"/>
        <v>3875</v>
      </c>
    </row>
    <row r="302" spans="1:7" x14ac:dyDescent="0.25">
      <c r="A302">
        <v>111</v>
      </c>
      <c r="B302" t="s">
        <v>15</v>
      </c>
      <c r="C302" s="3">
        <v>39973.736296296294</v>
      </c>
      <c r="D302" s="3">
        <v>39973.748703703706</v>
      </c>
      <c r="E302" s="2">
        <f t="shared" si="8"/>
        <v>1.2407407411956228E-2</v>
      </c>
      <c r="F302" t="str">
        <f>CONCATENATE(INDEX(Telefonkönyv!$A$2:$A$63,MATCH(Hívások!A302,Telefonkönyv!$C$2:$C$63,0))," ",INDEX(Telefonkönyv!$B$2:$B$63,MATCH(Hívások!A302,Telefonkönyv!$C$2:$C$63,0)))</f>
        <v>Badacsonyi Krisztián ügyintéző</v>
      </c>
      <c r="G302" s="5">
        <f t="shared" si="9"/>
        <v>1590</v>
      </c>
    </row>
    <row r="303" spans="1:7" x14ac:dyDescent="0.25">
      <c r="A303">
        <v>140</v>
      </c>
      <c r="B303" t="s">
        <v>5</v>
      </c>
      <c r="C303" s="3">
        <v>39973.737719907411</v>
      </c>
      <c r="D303" s="3">
        <v>39973.758842592593</v>
      </c>
      <c r="E303" s="2">
        <f t="shared" si="8"/>
        <v>2.1122685182490386E-2</v>
      </c>
      <c r="F303" t="str">
        <f>CONCATENATE(INDEX(Telefonkönyv!$A$2:$A$63,MATCH(Hívások!A303,Telefonkönyv!$C$2:$C$63,0))," ",INDEX(Telefonkönyv!$B$2:$B$63,MATCH(Hívások!A303,Telefonkönyv!$C$2:$C$63,0)))</f>
        <v>Szunomár Flóra ügyintéző</v>
      </c>
      <c r="G303" s="5">
        <f t="shared" si="9"/>
        <v>2525</v>
      </c>
    </row>
    <row r="304" spans="1:7" x14ac:dyDescent="0.25">
      <c r="A304">
        <v>162</v>
      </c>
      <c r="B304" t="s">
        <v>5</v>
      </c>
      <c r="C304" s="3">
        <v>39973.740567129629</v>
      </c>
      <c r="D304" s="3">
        <v>39973.763032407405</v>
      </c>
      <c r="E304" s="2">
        <f t="shared" si="8"/>
        <v>2.2465277776063886E-2</v>
      </c>
      <c r="F304" t="str">
        <f>CONCATENATE(INDEX(Telefonkönyv!$A$2:$A$63,MATCH(Hívások!A304,Telefonkönyv!$C$2:$C$63,0))," ",INDEX(Telefonkönyv!$B$2:$B$63,MATCH(Hívások!A304,Telefonkönyv!$C$2:$C$63,0)))</f>
        <v>Mészöly Endre ügyintéző</v>
      </c>
      <c r="G304" s="5">
        <f t="shared" si="9"/>
        <v>2685</v>
      </c>
    </row>
    <row r="305" spans="1:7" x14ac:dyDescent="0.25">
      <c r="A305">
        <v>148</v>
      </c>
      <c r="B305" t="s">
        <v>8</v>
      </c>
      <c r="C305" s="3">
        <v>39973.750601851854</v>
      </c>
      <c r="D305" s="3">
        <v>39973.78230324074</v>
      </c>
      <c r="E305" s="2">
        <f t="shared" si="8"/>
        <v>3.1701388885267079E-2</v>
      </c>
      <c r="F305" t="str">
        <f>CONCATENATE(INDEX(Telefonkönyv!$A$2:$A$63,MATCH(Hívások!A305,Telefonkönyv!$C$2:$C$63,0))," ",INDEX(Telefonkönyv!$B$2:$B$63,MATCH(Hívások!A305,Telefonkönyv!$C$2:$C$63,0)))</f>
        <v>Mester Zsuzsa középvezető</v>
      </c>
      <c r="G305" s="5">
        <f t="shared" si="9"/>
        <v>3725</v>
      </c>
    </row>
    <row r="306" spans="1:7" x14ac:dyDescent="0.25">
      <c r="A306">
        <v>102</v>
      </c>
      <c r="B306" t="s">
        <v>11</v>
      </c>
      <c r="C306" s="3">
        <v>39973.75099537037</v>
      </c>
      <c r="D306" s="3">
        <v>39973.764074074075</v>
      </c>
      <c r="E306" s="2">
        <f t="shared" si="8"/>
        <v>1.3078703705104999E-2</v>
      </c>
      <c r="F306" t="str">
        <f>CONCATENATE(INDEX(Telefonkönyv!$A$2:$A$63,MATCH(Hívások!A306,Telefonkönyv!$C$2:$C$63,0))," ",INDEX(Telefonkönyv!$B$2:$B$63,MATCH(Hívások!A306,Telefonkönyv!$C$2:$C$63,0)))</f>
        <v>Csurgó Tivadar ügyintéző</v>
      </c>
      <c r="G306" s="5">
        <f t="shared" si="9"/>
        <v>1565</v>
      </c>
    </row>
    <row r="307" spans="1:7" x14ac:dyDescent="0.25">
      <c r="A307">
        <v>119</v>
      </c>
      <c r="B307" t="s">
        <v>10</v>
      </c>
      <c r="C307" s="3">
        <v>39973.754479166666</v>
      </c>
      <c r="D307" s="3">
        <v>39973.763020833336</v>
      </c>
      <c r="E307" s="2">
        <f t="shared" si="8"/>
        <v>8.5416666697710752E-3</v>
      </c>
      <c r="F307" t="str">
        <f>CONCATENATE(INDEX(Telefonkönyv!$A$2:$A$63,MATCH(Hívások!A307,Telefonkönyv!$C$2:$C$63,0))," ",INDEX(Telefonkönyv!$B$2:$B$63,MATCH(Hívások!A307,Telefonkönyv!$C$2:$C$63,0)))</f>
        <v>Kövér Krisztina ügyintéző</v>
      </c>
      <c r="G307" s="5">
        <f t="shared" si="9"/>
        <v>1165</v>
      </c>
    </row>
    <row r="308" spans="1:7" x14ac:dyDescent="0.25">
      <c r="A308">
        <v>118</v>
      </c>
      <c r="B308" t="s">
        <v>5</v>
      </c>
      <c r="C308" s="3">
        <v>39973.755358796298</v>
      </c>
      <c r="D308" s="3">
        <v>39973.75577546296</v>
      </c>
      <c r="E308" s="2">
        <f t="shared" si="8"/>
        <v>4.1666666220407933E-4</v>
      </c>
      <c r="F308" t="str">
        <f>CONCATENATE(INDEX(Telefonkönyv!$A$2:$A$63,MATCH(Hívások!A308,Telefonkönyv!$C$2:$C$63,0))," ",INDEX(Telefonkönyv!$B$2:$B$63,MATCH(Hívások!A308,Telefonkönyv!$C$2:$C$63,0)))</f>
        <v>Ondrejó Anna ügyintéző</v>
      </c>
      <c r="G308" s="5">
        <f t="shared" si="9"/>
        <v>125</v>
      </c>
    </row>
    <row r="309" spans="1:7" x14ac:dyDescent="0.25">
      <c r="A309">
        <v>144</v>
      </c>
      <c r="B309" t="s">
        <v>14</v>
      </c>
      <c r="C309" s="3">
        <v>39973.756539351853</v>
      </c>
      <c r="D309" s="3">
        <v>39973.791620370372</v>
      </c>
      <c r="E309" s="2">
        <f t="shared" si="8"/>
        <v>3.5081018519122154E-2</v>
      </c>
      <c r="F309" t="str">
        <f>CONCATENATE(INDEX(Telefonkönyv!$A$2:$A$63,MATCH(Hívások!A309,Telefonkönyv!$C$2:$C$63,0))," ",INDEX(Telefonkönyv!$B$2:$B$63,MATCH(Hívások!A309,Telefonkönyv!$C$2:$C$63,0)))</f>
        <v>Bózsing Gergely ügyintéző</v>
      </c>
      <c r="G309" s="5">
        <f t="shared" si="9"/>
        <v>4125</v>
      </c>
    </row>
    <row r="310" spans="1:7" x14ac:dyDescent="0.25">
      <c r="A310">
        <v>146</v>
      </c>
      <c r="B310" t="s">
        <v>9</v>
      </c>
      <c r="C310" s="3">
        <v>39973.759641203702</v>
      </c>
      <c r="D310" s="3">
        <v>39973.769641203704</v>
      </c>
      <c r="E310" s="2">
        <f t="shared" si="8"/>
        <v>1.0000000002037268E-2</v>
      </c>
      <c r="F310" t="str">
        <f>CONCATENATE(INDEX(Telefonkönyv!$A$2:$A$63,MATCH(Hívások!A310,Telefonkönyv!$C$2:$C$63,0))," ",INDEX(Telefonkönyv!$B$2:$B$63,MATCH(Hívások!A310,Telefonkönyv!$C$2:$C$63,0)))</f>
        <v>Bartus Sándor felsővezető</v>
      </c>
      <c r="G310" s="5">
        <f t="shared" si="9"/>
        <v>1175</v>
      </c>
    </row>
    <row r="311" spans="1:7" x14ac:dyDescent="0.25">
      <c r="A311">
        <v>136</v>
      </c>
      <c r="B311" t="s">
        <v>11</v>
      </c>
      <c r="C311" s="3">
        <v>39973.760312500002</v>
      </c>
      <c r="D311" s="3">
        <v>39973.772685185184</v>
      </c>
      <c r="E311" s="2">
        <f t="shared" si="8"/>
        <v>1.2372685181617271E-2</v>
      </c>
      <c r="F311" t="str">
        <f>CONCATENATE(INDEX(Telefonkönyv!$A$2:$A$63,MATCH(Hívások!A311,Telefonkönyv!$C$2:$C$63,0))," ",INDEX(Telefonkönyv!$B$2:$B$63,MATCH(Hívások!A311,Telefonkönyv!$C$2:$C$63,0)))</f>
        <v>Kégli Máté ügyintéző</v>
      </c>
      <c r="G311" s="5">
        <f t="shared" si="9"/>
        <v>1485</v>
      </c>
    </row>
    <row r="312" spans="1:7" x14ac:dyDescent="0.25">
      <c r="A312">
        <v>158</v>
      </c>
      <c r="B312" t="s">
        <v>8</v>
      </c>
      <c r="C312" s="3">
        <v>39973.76390046296</v>
      </c>
      <c r="D312" s="3">
        <v>39973.782152777778</v>
      </c>
      <c r="E312" s="2">
        <f t="shared" si="8"/>
        <v>1.8252314817800652E-2</v>
      </c>
      <c r="F312" t="str">
        <f>CONCATENATE(INDEX(Telefonkönyv!$A$2:$A$63,MATCH(Hívások!A312,Telefonkönyv!$C$2:$C$63,0))," ",INDEX(Telefonkönyv!$B$2:$B$63,MATCH(Hívások!A312,Telefonkönyv!$C$2:$C$63,0)))</f>
        <v>Sánta Tibor középvezető</v>
      </c>
      <c r="G312" s="5">
        <f t="shared" si="9"/>
        <v>2205</v>
      </c>
    </row>
    <row r="313" spans="1:7" x14ac:dyDescent="0.25">
      <c r="A313">
        <v>112</v>
      </c>
      <c r="B313" t="s">
        <v>13</v>
      </c>
      <c r="C313" s="3">
        <v>39973.764907407407</v>
      </c>
      <c r="D313" s="3">
        <v>39973.774317129632</v>
      </c>
      <c r="E313" s="2">
        <f t="shared" si="8"/>
        <v>9.4097222245181911E-3</v>
      </c>
      <c r="F313" t="str">
        <f>CONCATENATE(INDEX(Telefonkönyv!$A$2:$A$63,MATCH(Hívások!A313,Telefonkönyv!$C$2:$C$63,0))," ",INDEX(Telefonkönyv!$B$2:$B$63,MATCH(Hívások!A313,Telefonkönyv!$C$2:$C$63,0)))</f>
        <v>Tóth Vanda ügyintéző</v>
      </c>
      <c r="G313" s="5">
        <f t="shared" si="9"/>
        <v>1165</v>
      </c>
    </row>
    <row r="314" spans="1:7" x14ac:dyDescent="0.25">
      <c r="A314">
        <v>124</v>
      </c>
      <c r="B314" t="s">
        <v>13</v>
      </c>
      <c r="C314" s="3">
        <v>39973.767500000002</v>
      </c>
      <c r="D314" s="3">
        <v>39973.801458333335</v>
      </c>
      <c r="E314" s="2">
        <f t="shared" si="8"/>
        <v>3.3958333333430346E-2</v>
      </c>
      <c r="F314" t="str">
        <f>CONCATENATE(INDEX(Telefonkönyv!$A$2:$A$63,MATCH(Hívások!A314,Telefonkönyv!$C$2:$C$63,0))," ",INDEX(Telefonkönyv!$B$2:$B$63,MATCH(Hívások!A314,Telefonkönyv!$C$2:$C$63,0)))</f>
        <v>Gelencsér László ügyintéző</v>
      </c>
      <c r="G314" s="5">
        <f t="shared" si="9"/>
        <v>3965</v>
      </c>
    </row>
    <row r="315" spans="1:7" x14ac:dyDescent="0.25">
      <c r="A315">
        <v>114</v>
      </c>
      <c r="B315" t="s">
        <v>11</v>
      </c>
      <c r="C315" s="3">
        <v>39973.768530092595</v>
      </c>
      <c r="D315" s="3">
        <v>39973.801608796297</v>
      </c>
      <c r="E315" s="2">
        <f t="shared" si="8"/>
        <v>3.3078703701903578E-2</v>
      </c>
      <c r="F315" t="str">
        <f>CONCATENATE(INDEX(Telefonkönyv!$A$2:$A$63,MATCH(Hívások!A315,Telefonkönyv!$C$2:$C$63,0))," ",INDEX(Telefonkönyv!$B$2:$B$63,MATCH(Hívások!A315,Telefonkönyv!$C$2:$C$63,0)))</f>
        <v>Bakonyi Mátyás ügyintéző</v>
      </c>
      <c r="G315" s="5">
        <f t="shared" si="9"/>
        <v>3885</v>
      </c>
    </row>
    <row r="316" spans="1:7" x14ac:dyDescent="0.25">
      <c r="A316">
        <v>139</v>
      </c>
      <c r="B316" t="s">
        <v>9</v>
      </c>
      <c r="C316" s="3">
        <v>39973.774687500001</v>
      </c>
      <c r="D316" s="3">
        <v>39973.810648148145</v>
      </c>
      <c r="E316" s="2">
        <f t="shared" si="8"/>
        <v>3.5960648143372964E-2</v>
      </c>
      <c r="F316" t="str">
        <f>CONCATENATE(INDEX(Telefonkönyv!$A$2:$A$63,MATCH(Hívások!A316,Telefonkönyv!$C$2:$C$63,0))," ",INDEX(Telefonkönyv!$B$2:$B$63,MATCH(Hívások!A316,Telefonkönyv!$C$2:$C$63,0)))</f>
        <v>Felner Ferenc ügyintéző</v>
      </c>
      <c r="G316" s="5">
        <f t="shared" si="9"/>
        <v>3950</v>
      </c>
    </row>
    <row r="317" spans="1:7" x14ac:dyDescent="0.25">
      <c r="A317">
        <v>140</v>
      </c>
      <c r="B317" t="s">
        <v>5</v>
      </c>
      <c r="C317" s="3">
        <v>39973.776388888888</v>
      </c>
      <c r="D317" s="3">
        <v>39973.794849537036</v>
      </c>
      <c r="E317" s="2">
        <f t="shared" si="8"/>
        <v>1.8460648148902692E-2</v>
      </c>
      <c r="F317" t="str">
        <f>CONCATENATE(INDEX(Telefonkönyv!$A$2:$A$63,MATCH(Hívások!A317,Telefonkönyv!$C$2:$C$63,0))," ",INDEX(Telefonkönyv!$B$2:$B$63,MATCH(Hívások!A317,Telefonkönyv!$C$2:$C$63,0)))</f>
        <v>Szunomár Flóra ügyintéző</v>
      </c>
      <c r="G317" s="5">
        <f t="shared" si="9"/>
        <v>2205</v>
      </c>
    </row>
    <row r="318" spans="1:7" x14ac:dyDescent="0.25">
      <c r="A318">
        <v>125</v>
      </c>
      <c r="B318" t="s">
        <v>8</v>
      </c>
      <c r="C318" s="3">
        <v>39973.776805555557</v>
      </c>
      <c r="D318" s="3">
        <v>39973.801932870374</v>
      </c>
      <c r="E318" s="2">
        <f t="shared" si="8"/>
        <v>2.5127314816927537E-2</v>
      </c>
      <c r="F318" t="str">
        <f>CONCATENATE(INDEX(Telefonkönyv!$A$2:$A$63,MATCH(Hívások!A318,Telefonkönyv!$C$2:$C$63,0))," ",INDEX(Telefonkönyv!$B$2:$B$63,MATCH(Hívások!A318,Telefonkönyv!$C$2:$C$63,0)))</f>
        <v>Éhes Piroska ügyintéző</v>
      </c>
      <c r="G318" s="5">
        <f t="shared" si="9"/>
        <v>3005</v>
      </c>
    </row>
    <row r="319" spans="1:7" x14ac:dyDescent="0.25">
      <c r="A319">
        <v>112</v>
      </c>
      <c r="B319" t="s">
        <v>13</v>
      </c>
      <c r="C319" s="3">
        <v>39973.788310185184</v>
      </c>
      <c r="D319" s="3">
        <v>39973.819976851853</v>
      </c>
      <c r="E319" s="2">
        <f t="shared" si="8"/>
        <v>3.1666666669480037E-2</v>
      </c>
      <c r="F319" t="str">
        <f>CONCATENATE(INDEX(Telefonkönyv!$A$2:$A$63,MATCH(Hívások!A319,Telefonkönyv!$C$2:$C$63,0))," ",INDEX(Telefonkönyv!$B$2:$B$63,MATCH(Hívások!A319,Telefonkönyv!$C$2:$C$63,0)))</f>
        <v>Tóth Vanda ügyintéző</v>
      </c>
      <c r="G319" s="5">
        <f t="shared" si="9"/>
        <v>3725</v>
      </c>
    </row>
    <row r="320" spans="1:7" x14ac:dyDescent="0.25">
      <c r="A320">
        <v>110</v>
      </c>
      <c r="B320" t="s">
        <v>9</v>
      </c>
      <c r="C320" s="3">
        <v>39973.89702546296</v>
      </c>
      <c r="D320" s="3">
        <v>39973.911817129629</v>
      </c>
      <c r="E320" s="2">
        <f t="shared" si="8"/>
        <v>1.4791666668315884E-2</v>
      </c>
      <c r="F320" t="str">
        <f>CONCATENATE(INDEX(Telefonkönyv!$A$2:$A$63,MATCH(Hívások!A320,Telefonkönyv!$C$2:$C$63,0))," ",INDEX(Telefonkönyv!$B$2:$B$63,MATCH(Hívások!A320,Telefonkönyv!$C$2:$C$63,0)))</f>
        <v>Tóth Tímea középvezető</v>
      </c>
      <c r="G320" s="5">
        <f t="shared" si="9"/>
        <v>1700</v>
      </c>
    </row>
    <row r="321" spans="1:7" x14ac:dyDescent="0.25">
      <c r="A321">
        <v>112</v>
      </c>
      <c r="B321" t="s">
        <v>13</v>
      </c>
      <c r="C321" s="3">
        <v>39974.254363425927</v>
      </c>
      <c r="D321" s="3">
        <v>39974.270949074074</v>
      </c>
      <c r="E321" s="2">
        <f t="shared" si="8"/>
        <v>1.6585648147156462E-2</v>
      </c>
      <c r="F321" t="str">
        <f>CONCATENATE(INDEX(Telefonkönyv!$A$2:$A$63,MATCH(Hívások!A321,Telefonkönyv!$C$2:$C$63,0))," ",INDEX(Telefonkönyv!$B$2:$B$63,MATCH(Hívások!A321,Telefonkönyv!$C$2:$C$63,0)))</f>
        <v>Tóth Vanda ügyintéző</v>
      </c>
      <c r="G321" s="5">
        <f t="shared" si="9"/>
        <v>1965</v>
      </c>
    </row>
    <row r="322" spans="1:7" x14ac:dyDescent="0.25">
      <c r="A322">
        <v>104</v>
      </c>
      <c r="B322" t="s">
        <v>5</v>
      </c>
      <c r="C322" s="3">
        <v>39974.359247685185</v>
      </c>
      <c r="D322" s="3">
        <v>39974.365081018521</v>
      </c>
      <c r="E322" s="2">
        <f t="shared" si="8"/>
        <v>5.8333333363407291E-3</v>
      </c>
      <c r="F322" t="str">
        <f>CONCATENATE(INDEX(Telefonkönyv!$A$2:$A$63,MATCH(Hívások!A322,Telefonkönyv!$C$2:$C$63,0))," ",INDEX(Telefonkönyv!$B$2:$B$63,MATCH(Hívások!A322,Telefonkönyv!$C$2:$C$63,0)))</f>
        <v>Laki Tamara ügyintéző</v>
      </c>
      <c r="G322" s="5">
        <f t="shared" si="9"/>
        <v>765</v>
      </c>
    </row>
    <row r="323" spans="1:7" x14ac:dyDescent="0.25">
      <c r="A323">
        <v>114</v>
      </c>
      <c r="B323" t="s">
        <v>11</v>
      </c>
      <c r="C323" s="3">
        <v>39974.360439814816</v>
      </c>
      <c r="D323" s="3">
        <v>39974.372106481482</v>
      </c>
      <c r="E323" s="2">
        <f t="shared" ref="E323:E386" si="10">D323-C323</f>
        <v>1.1666666665405501E-2</v>
      </c>
      <c r="F323" t="str">
        <f>CONCATENATE(INDEX(Telefonkönyv!$A$2:$A$63,MATCH(Hívások!A323,Telefonkönyv!$C$2:$C$63,0))," ",INDEX(Telefonkönyv!$B$2:$B$63,MATCH(Hívások!A323,Telefonkönyv!$C$2:$C$63,0)))</f>
        <v>Bakonyi Mátyás ügyintéző</v>
      </c>
      <c r="G323" s="5">
        <f t="shared" ref="G323:G386" si="11">VLOOKUP(B323,$P$2:$S$13,3,FALSE)+IF(SECOND(E323)=0,MINUTE(E323),MINUTE(E323)+1)*VLOOKUP(B323,$P$2:$S$13,4,FALSE)</f>
        <v>1405</v>
      </c>
    </row>
    <row r="324" spans="1:7" x14ac:dyDescent="0.25">
      <c r="A324">
        <v>132</v>
      </c>
      <c r="B324" t="s">
        <v>5</v>
      </c>
      <c r="C324" s="3">
        <v>39974.361203703702</v>
      </c>
      <c r="D324" s="3">
        <v>39974.387789351851</v>
      </c>
      <c r="E324" s="2">
        <f t="shared" si="10"/>
        <v>2.658564814919373E-2</v>
      </c>
      <c r="F324" t="str">
        <f>CONCATENATE(INDEX(Telefonkönyv!$A$2:$A$63,MATCH(Hívások!A324,Telefonkönyv!$C$2:$C$63,0))," ",INDEX(Telefonkönyv!$B$2:$B$63,MATCH(Hívások!A324,Telefonkönyv!$C$2:$C$63,0)))</f>
        <v>Pap Zsófia ügyintéző</v>
      </c>
      <c r="G324" s="5">
        <f t="shared" si="11"/>
        <v>3165</v>
      </c>
    </row>
    <row r="325" spans="1:7" x14ac:dyDescent="0.25">
      <c r="A325">
        <v>106</v>
      </c>
      <c r="B325" t="s">
        <v>8</v>
      </c>
      <c r="C325" s="3">
        <v>39974.362210648149</v>
      </c>
      <c r="D325" s="3">
        <v>39974.369201388887</v>
      </c>
      <c r="E325" s="2">
        <f t="shared" si="10"/>
        <v>6.9907407378195785E-3</v>
      </c>
      <c r="F325" t="str">
        <f>CONCATENATE(INDEX(Telefonkönyv!$A$2:$A$63,MATCH(Hívások!A325,Telefonkönyv!$C$2:$C$63,0))," ",INDEX(Telefonkönyv!$B$2:$B$63,MATCH(Hívások!A325,Telefonkönyv!$C$2:$C$63,0)))</f>
        <v>Kalincsák Hanga ügyintéző</v>
      </c>
      <c r="G325" s="5">
        <f t="shared" si="11"/>
        <v>925</v>
      </c>
    </row>
    <row r="326" spans="1:7" x14ac:dyDescent="0.25">
      <c r="A326">
        <v>159</v>
      </c>
      <c r="B326" t="s">
        <v>4</v>
      </c>
      <c r="C326" s="3">
        <v>39974.362893518519</v>
      </c>
      <c r="D326" s="3">
        <v>39974.375856481478</v>
      </c>
      <c r="E326" s="2">
        <f t="shared" si="10"/>
        <v>1.2962962959136348E-2</v>
      </c>
      <c r="F326" t="str">
        <f>CONCATENATE(INDEX(Telefonkönyv!$A$2:$A$63,MATCH(Hívások!A326,Telefonkönyv!$C$2:$C$63,0))," ",INDEX(Telefonkönyv!$B$2:$B$63,MATCH(Hívások!A326,Telefonkönyv!$C$2:$C$63,0)))</f>
        <v>Pap Nikolett ügyintéző</v>
      </c>
      <c r="G326" s="5">
        <f t="shared" si="11"/>
        <v>1390</v>
      </c>
    </row>
    <row r="327" spans="1:7" x14ac:dyDescent="0.25">
      <c r="A327">
        <v>156</v>
      </c>
      <c r="B327" t="s">
        <v>7</v>
      </c>
      <c r="C327" s="3">
        <v>39974.366226851853</v>
      </c>
      <c r="D327" s="3">
        <v>39974.402222222219</v>
      </c>
      <c r="E327" s="2">
        <f t="shared" si="10"/>
        <v>3.5995370366435964E-2</v>
      </c>
      <c r="F327" t="str">
        <f>CONCATENATE(INDEX(Telefonkönyv!$A$2:$A$63,MATCH(Hívások!A327,Telefonkönyv!$C$2:$C$63,0))," ",INDEX(Telefonkönyv!$B$2:$B$63,MATCH(Hívások!A327,Telefonkönyv!$C$2:$C$63,0)))</f>
        <v>Ormai Nikolett ügyintéző</v>
      </c>
      <c r="G327" s="5">
        <f t="shared" si="11"/>
        <v>3950</v>
      </c>
    </row>
    <row r="328" spans="1:7" x14ac:dyDescent="0.25">
      <c r="A328">
        <v>136</v>
      </c>
      <c r="B328" t="s">
        <v>11</v>
      </c>
      <c r="C328" s="3">
        <v>39974.366793981484</v>
      </c>
      <c r="D328" s="3">
        <v>39974.386921296296</v>
      </c>
      <c r="E328" s="2">
        <f t="shared" si="10"/>
        <v>2.0127314812270924E-2</v>
      </c>
      <c r="F328" t="str">
        <f>CONCATENATE(INDEX(Telefonkönyv!$A$2:$A$63,MATCH(Hívások!A328,Telefonkönyv!$C$2:$C$63,0))," ",INDEX(Telefonkönyv!$B$2:$B$63,MATCH(Hívások!A328,Telefonkönyv!$C$2:$C$63,0)))</f>
        <v>Kégli Máté ügyintéző</v>
      </c>
      <c r="G328" s="5">
        <f t="shared" si="11"/>
        <v>2365</v>
      </c>
    </row>
    <row r="329" spans="1:7" x14ac:dyDescent="0.25">
      <c r="A329">
        <v>144</v>
      </c>
      <c r="B329" t="s">
        <v>14</v>
      </c>
      <c r="C329" s="3">
        <v>39974.366979166669</v>
      </c>
      <c r="D329" s="3">
        <v>39974.389641203707</v>
      </c>
      <c r="E329" s="2">
        <f t="shared" si="10"/>
        <v>2.266203703766223E-2</v>
      </c>
      <c r="F329" t="str">
        <f>CONCATENATE(INDEX(Telefonkönyv!$A$2:$A$63,MATCH(Hívások!A329,Telefonkönyv!$C$2:$C$63,0))," ",INDEX(Telefonkönyv!$B$2:$B$63,MATCH(Hívások!A329,Telefonkönyv!$C$2:$C$63,0)))</f>
        <v>Bózsing Gergely ügyintéző</v>
      </c>
      <c r="G329" s="5">
        <f t="shared" si="11"/>
        <v>2685</v>
      </c>
    </row>
    <row r="330" spans="1:7" x14ac:dyDescent="0.25">
      <c r="A330">
        <v>152</v>
      </c>
      <c r="B330" t="s">
        <v>6</v>
      </c>
      <c r="C330" s="3">
        <v>39974.369351851848</v>
      </c>
      <c r="D330" s="3">
        <v>39974.407187500001</v>
      </c>
      <c r="E330" s="2">
        <f t="shared" si="10"/>
        <v>3.7835648152395152E-2</v>
      </c>
      <c r="F330" t="str">
        <f>CONCATENATE(INDEX(Telefonkönyv!$A$2:$A$63,MATCH(Hívások!A330,Telefonkönyv!$C$2:$C$63,0))," ",INDEX(Telefonkönyv!$B$2:$B$63,MATCH(Hívások!A330,Telefonkönyv!$C$2:$C$63,0)))</f>
        <v>Viola Klára ügyintéző</v>
      </c>
      <c r="G330" s="5">
        <f t="shared" si="11"/>
        <v>4445</v>
      </c>
    </row>
    <row r="331" spans="1:7" x14ac:dyDescent="0.25">
      <c r="A331">
        <v>128</v>
      </c>
      <c r="B331" t="s">
        <v>4</v>
      </c>
      <c r="C331" s="3">
        <v>39974.373611111114</v>
      </c>
      <c r="D331" s="3">
        <v>39974.407858796294</v>
      </c>
      <c r="E331" s="2">
        <f t="shared" si="10"/>
        <v>3.424768518016208E-2</v>
      </c>
      <c r="F331" t="str">
        <f>CONCATENATE(INDEX(Telefonkönyv!$A$2:$A$63,MATCH(Hívások!A331,Telefonkönyv!$C$2:$C$63,0))," ",INDEX(Telefonkönyv!$B$2:$B$63,MATCH(Hívások!A331,Telefonkönyv!$C$2:$C$63,0)))</f>
        <v>Fogarasi Éva ügyintéző</v>
      </c>
      <c r="G331" s="5">
        <f t="shared" si="11"/>
        <v>3560</v>
      </c>
    </row>
    <row r="332" spans="1:7" x14ac:dyDescent="0.25">
      <c r="A332">
        <v>108</v>
      </c>
      <c r="B332" t="s">
        <v>13</v>
      </c>
      <c r="C332" s="3">
        <v>39974.374282407407</v>
      </c>
      <c r="D332" s="3">
        <v>39974.39303240741</v>
      </c>
      <c r="E332" s="2">
        <f t="shared" si="10"/>
        <v>1.8750000002910383E-2</v>
      </c>
      <c r="F332" t="str">
        <f>CONCATENATE(INDEX(Telefonkönyv!$A$2:$A$63,MATCH(Hívások!A332,Telefonkönyv!$C$2:$C$63,0))," ",INDEX(Telefonkönyv!$B$2:$B$63,MATCH(Hívások!A332,Telefonkönyv!$C$2:$C$63,0)))</f>
        <v>Csurai Fruzsina ügyintéző</v>
      </c>
      <c r="G332" s="5">
        <f t="shared" si="11"/>
        <v>2205</v>
      </c>
    </row>
    <row r="333" spans="1:7" x14ac:dyDescent="0.25">
      <c r="A333">
        <v>162</v>
      </c>
      <c r="B333" t="s">
        <v>5</v>
      </c>
      <c r="C333" s="3">
        <v>39974.377395833333</v>
      </c>
      <c r="D333" s="3">
        <v>39974.412685185183</v>
      </c>
      <c r="E333" s="2">
        <f t="shared" si="10"/>
        <v>3.5289351850224193E-2</v>
      </c>
      <c r="F333" t="str">
        <f>CONCATENATE(INDEX(Telefonkönyv!$A$2:$A$63,MATCH(Hívások!A333,Telefonkönyv!$C$2:$C$63,0))," ",INDEX(Telefonkönyv!$B$2:$B$63,MATCH(Hívások!A333,Telefonkönyv!$C$2:$C$63,0)))</f>
        <v>Mészöly Endre ügyintéző</v>
      </c>
      <c r="G333" s="5">
        <f t="shared" si="11"/>
        <v>4125</v>
      </c>
    </row>
    <row r="334" spans="1:7" x14ac:dyDescent="0.25">
      <c r="A334">
        <v>140</v>
      </c>
      <c r="B334" t="s">
        <v>5</v>
      </c>
      <c r="C334" s="3">
        <v>39974.382280092592</v>
      </c>
      <c r="D334" s="3">
        <v>39974.421273148146</v>
      </c>
      <c r="E334" s="2">
        <f t="shared" si="10"/>
        <v>3.8993055553874001E-2</v>
      </c>
      <c r="F334" t="str">
        <f>CONCATENATE(INDEX(Telefonkönyv!$A$2:$A$63,MATCH(Hívások!A334,Telefonkönyv!$C$2:$C$63,0))," ",INDEX(Telefonkönyv!$B$2:$B$63,MATCH(Hívások!A334,Telefonkönyv!$C$2:$C$63,0)))</f>
        <v>Szunomár Flóra ügyintéző</v>
      </c>
      <c r="G334" s="5">
        <f t="shared" si="11"/>
        <v>4605</v>
      </c>
    </row>
    <row r="335" spans="1:7" x14ac:dyDescent="0.25">
      <c r="A335">
        <v>107</v>
      </c>
      <c r="B335" t="s">
        <v>7</v>
      </c>
      <c r="C335" s="3">
        <v>39974.385763888888</v>
      </c>
      <c r="D335" s="3">
        <v>39974.386284722219</v>
      </c>
      <c r="E335" s="2">
        <f t="shared" si="10"/>
        <v>5.2083333139307797E-4</v>
      </c>
      <c r="F335" t="str">
        <f>CONCATENATE(INDEX(Telefonkönyv!$A$2:$A$63,MATCH(Hívások!A335,Telefonkönyv!$C$2:$C$63,0))," ",INDEX(Telefonkönyv!$B$2:$B$63,MATCH(Hívások!A335,Telefonkönyv!$C$2:$C$63,0)))</f>
        <v>Gál Fruzsina ügyintéző</v>
      </c>
      <c r="G335" s="5">
        <f t="shared" si="11"/>
        <v>125</v>
      </c>
    </row>
    <row r="336" spans="1:7" x14ac:dyDescent="0.25">
      <c r="A336">
        <v>107</v>
      </c>
      <c r="B336" t="s">
        <v>7</v>
      </c>
      <c r="C336" s="3">
        <v>39974.390625</v>
      </c>
      <c r="D336" s="3">
        <v>39974.423877314817</v>
      </c>
      <c r="E336" s="2">
        <f t="shared" si="10"/>
        <v>3.3252314817218576E-2</v>
      </c>
      <c r="F336" t="str">
        <f>CONCATENATE(INDEX(Telefonkönyv!$A$2:$A$63,MATCH(Hívások!A336,Telefonkönyv!$C$2:$C$63,0))," ",INDEX(Telefonkönyv!$B$2:$B$63,MATCH(Hívások!A336,Telefonkönyv!$C$2:$C$63,0)))</f>
        <v>Gál Fruzsina ügyintéző</v>
      </c>
      <c r="G336" s="5">
        <f t="shared" si="11"/>
        <v>3650</v>
      </c>
    </row>
    <row r="337" spans="1:7" x14ac:dyDescent="0.25">
      <c r="A337">
        <v>113</v>
      </c>
      <c r="B337" t="s">
        <v>7</v>
      </c>
      <c r="C337" s="3">
        <v>39974.392002314817</v>
      </c>
      <c r="D337" s="3">
        <v>39974.397789351853</v>
      </c>
      <c r="E337" s="2">
        <f t="shared" si="10"/>
        <v>5.7870370364980772E-3</v>
      </c>
      <c r="F337" t="str">
        <f>CONCATENATE(INDEX(Telefonkönyv!$A$2:$A$63,MATCH(Hívások!A337,Telefonkönyv!$C$2:$C$63,0))," ",INDEX(Telefonkönyv!$B$2:$B$63,MATCH(Hívások!A337,Telefonkönyv!$C$2:$C$63,0)))</f>
        <v>Toldi Tamás ügyintéző</v>
      </c>
      <c r="G337" s="5">
        <f t="shared" si="11"/>
        <v>725</v>
      </c>
    </row>
    <row r="338" spans="1:7" x14ac:dyDescent="0.25">
      <c r="A338">
        <v>112</v>
      </c>
      <c r="B338" t="s">
        <v>13</v>
      </c>
      <c r="C338" s="3">
        <v>39974.394618055558</v>
      </c>
      <c r="D338" s="3">
        <v>39974.429409722223</v>
      </c>
      <c r="E338" s="2">
        <f t="shared" si="10"/>
        <v>3.4791666665114462E-2</v>
      </c>
      <c r="F338" t="str">
        <f>CONCATENATE(INDEX(Telefonkönyv!$A$2:$A$63,MATCH(Hívások!A338,Telefonkönyv!$C$2:$C$63,0))," ",INDEX(Telefonkönyv!$B$2:$B$63,MATCH(Hívások!A338,Telefonkönyv!$C$2:$C$63,0)))</f>
        <v>Tóth Vanda ügyintéző</v>
      </c>
      <c r="G338" s="5">
        <f t="shared" si="11"/>
        <v>4125</v>
      </c>
    </row>
    <row r="339" spans="1:7" x14ac:dyDescent="0.25">
      <c r="A339">
        <v>146</v>
      </c>
      <c r="B339" t="s">
        <v>9</v>
      </c>
      <c r="C339" s="3">
        <v>39974.398587962962</v>
      </c>
      <c r="D339" s="3">
        <v>39974.412048611113</v>
      </c>
      <c r="E339" s="2">
        <f t="shared" si="10"/>
        <v>1.3460648151522037E-2</v>
      </c>
      <c r="F339" t="str">
        <f>CONCATENATE(INDEX(Telefonkönyv!$A$2:$A$63,MATCH(Hívások!A339,Telefonkönyv!$C$2:$C$63,0))," ",INDEX(Telefonkönyv!$B$2:$B$63,MATCH(Hívások!A339,Telefonkönyv!$C$2:$C$63,0)))</f>
        <v>Bartus Sándor felsővezető</v>
      </c>
      <c r="G339" s="5">
        <f t="shared" si="11"/>
        <v>1550</v>
      </c>
    </row>
    <row r="340" spans="1:7" x14ac:dyDescent="0.25">
      <c r="A340">
        <v>119</v>
      </c>
      <c r="B340" t="s">
        <v>10</v>
      </c>
      <c r="C340" s="3">
        <v>39974.409884259258</v>
      </c>
      <c r="D340" s="3">
        <v>39974.412592592591</v>
      </c>
      <c r="E340" s="2">
        <f t="shared" si="10"/>
        <v>2.7083333334303461E-3</v>
      </c>
      <c r="F340" t="str">
        <f>CONCATENATE(INDEX(Telefonkönyv!$A$2:$A$63,MATCH(Hívások!A340,Telefonkönyv!$C$2:$C$63,0))," ",INDEX(Telefonkönyv!$B$2:$B$63,MATCH(Hívások!A340,Telefonkönyv!$C$2:$C$63,0)))</f>
        <v>Kövér Krisztina ügyintéző</v>
      </c>
      <c r="G340" s="5">
        <f t="shared" si="11"/>
        <v>400</v>
      </c>
    </row>
    <row r="341" spans="1:7" x14ac:dyDescent="0.25">
      <c r="A341">
        <v>135</v>
      </c>
      <c r="B341" t="s">
        <v>13</v>
      </c>
      <c r="C341" s="3">
        <v>39974.412349537037</v>
      </c>
      <c r="D341" s="3">
        <v>39974.426226851851</v>
      </c>
      <c r="E341" s="2">
        <f t="shared" si="10"/>
        <v>1.3877314813726116E-2</v>
      </c>
      <c r="F341" t="str">
        <f>CONCATENATE(INDEX(Telefonkönyv!$A$2:$A$63,MATCH(Hívások!A341,Telefonkönyv!$C$2:$C$63,0))," ",INDEX(Telefonkönyv!$B$2:$B$63,MATCH(Hívások!A341,Telefonkönyv!$C$2:$C$63,0)))</f>
        <v>Laki Karola ügyintéző</v>
      </c>
      <c r="G341" s="5">
        <f t="shared" si="11"/>
        <v>1645</v>
      </c>
    </row>
    <row r="342" spans="1:7" x14ac:dyDescent="0.25">
      <c r="A342">
        <v>129</v>
      </c>
      <c r="B342" t="s">
        <v>11</v>
      </c>
      <c r="C342" s="3">
        <v>39974.413587962961</v>
      </c>
      <c r="D342" s="3">
        <v>39974.441087962965</v>
      </c>
      <c r="E342" s="2">
        <f t="shared" si="10"/>
        <v>2.7500000003783498E-2</v>
      </c>
      <c r="F342" t="str">
        <f>CONCATENATE(INDEX(Telefonkönyv!$A$2:$A$63,MATCH(Hívások!A342,Telefonkönyv!$C$2:$C$63,0))," ",INDEX(Telefonkönyv!$B$2:$B$63,MATCH(Hívások!A342,Telefonkönyv!$C$2:$C$63,0)))</f>
        <v>Huszár Ildikó középvezető</v>
      </c>
      <c r="G342" s="5">
        <f t="shared" si="11"/>
        <v>3245</v>
      </c>
    </row>
    <row r="343" spans="1:7" x14ac:dyDescent="0.25">
      <c r="A343">
        <v>134</v>
      </c>
      <c r="B343" t="s">
        <v>4</v>
      </c>
      <c r="C343" s="3">
        <v>39974.415601851855</v>
      </c>
      <c r="D343" s="3">
        <v>39974.420069444444</v>
      </c>
      <c r="E343" s="2">
        <f t="shared" si="10"/>
        <v>4.4675925892079249E-3</v>
      </c>
      <c r="F343" t="str">
        <f>CONCATENATE(INDEX(Telefonkönyv!$A$2:$A$63,MATCH(Hívások!A343,Telefonkönyv!$C$2:$C$63,0))," ",INDEX(Telefonkönyv!$B$2:$B$63,MATCH(Hívások!A343,Telefonkönyv!$C$2:$C$63,0)))</f>
        <v>Kurinyec Kinga ügyintéző</v>
      </c>
      <c r="G343" s="5">
        <f t="shared" si="11"/>
        <v>550</v>
      </c>
    </row>
    <row r="344" spans="1:7" x14ac:dyDescent="0.25">
      <c r="A344">
        <v>119</v>
      </c>
      <c r="B344" t="s">
        <v>10</v>
      </c>
      <c r="C344" s="3">
        <v>39974.420740740738</v>
      </c>
      <c r="D344" s="3">
        <v>39974.427106481482</v>
      </c>
      <c r="E344" s="2">
        <f t="shared" si="10"/>
        <v>6.3657407445134595E-3</v>
      </c>
      <c r="F344" t="str">
        <f>CONCATENATE(INDEX(Telefonkönyv!$A$2:$A$63,MATCH(Hívások!A344,Telefonkönyv!$C$2:$C$63,0))," ",INDEX(Telefonkönyv!$B$2:$B$63,MATCH(Hívások!A344,Telefonkönyv!$C$2:$C$63,0)))</f>
        <v>Kövér Krisztina ügyintéző</v>
      </c>
      <c r="G344" s="5">
        <f t="shared" si="11"/>
        <v>910</v>
      </c>
    </row>
    <row r="345" spans="1:7" x14ac:dyDescent="0.25">
      <c r="A345">
        <v>143</v>
      </c>
      <c r="B345" t="s">
        <v>9</v>
      </c>
      <c r="C345" s="3">
        <v>39974.421967592592</v>
      </c>
      <c r="D345" s="3">
        <v>39974.425462962965</v>
      </c>
      <c r="E345" s="2">
        <f t="shared" si="10"/>
        <v>3.4953703725477681E-3</v>
      </c>
      <c r="F345" t="str">
        <f>CONCATENATE(INDEX(Telefonkönyv!$A$2:$A$63,MATCH(Hívások!A345,Telefonkönyv!$C$2:$C$63,0))," ",INDEX(Telefonkönyv!$B$2:$B$63,MATCH(Hívások!A345,Telefonkönyv!$C$2:$C$63,0)))</f>
        <v>Tringel Franciska ügyintéző</v>
      </c>
      <c r="G345" s="5">
        <f t="shared" si="11"/>
        <v>500</v>
      </c>
    </row>
    <row r="346" spans="1:7" x14ac:dyDescent="0.25">
      <c r="A346">
        <v>141</v>
      </c>
      <c r="B346" t="s">
        <v>10</v>
      </c>
      <c r="C346" s="3">
        <v>39974.42260416667</v>
      </c>
      <c r="D346" s="3">
        <v>39974.440520833334</v>
      </c>
      <c r="E346" s="2">
        <f t="shared" si="10"/>
        <v>1.7916666663950309E-2</v>
      </c>
      <c r="F346" t="str">
        <f>CONCATENATE(INDEX(Telefonkönyv!$A$2:$A$63,MATCH(Hívások!A346,Telefonkönyv!$C$2:$C$63,0))," ",INDEX(Telefonkönyv!$B$2:$B$63,MATCH(Hívások!A346,Telefonkönyv!$C$2:$C$63,0)))</f>
        <v>Harmath Szabolcs ügyintéző</v>
      </c>
      <c r="G346" s="5">
        <f t="shared" si="11"/>
        <v>2270</v>
      </c>
    </row>
    <row r="347" spans="1:7" x14ac:dyDescent="0.25">
      <c r="A347">
        <v>134</v>
      </c>
      <c r="B347" t="s">
        <v>4</v>
      </c>
      <c r="C347" s="3">
        <v>39974.430787037039</v>
      </c>
      <c r="D347" s="3">
        <v>39974.449282407404</v>
      </c>
      <c r="E347" s="2">
        <f t="shared" si="10"/>
        <v>1.8495370364689734E-2</v>
      </c>
      <c r="F347" t="str">
        <f>CONCATENATE(INDEX(Telefonkönyv!$A$2:$A$63,MATCH(Hívások!A347,Telefonkönyv!$C$2:$C$63,0))," ",INDEX(Telefonkönyv!$B$2:$B$63,MATCH(Hívások!A347,Telefonkönyv!$C$2:$C$63,0)))</f>
        <v>Kurinyec Kinga ügyintéző</v>
      </c>
      <c r="G347" s="5">
        <f t="shared" si="11"/>
        <v>1950</v>
      </c>
    </row>
    <row r="348" spans="1:7" x14ac:dyDescent="0.25">
      <c r="A348">
        <v>136</v>
      </c>
      <c r="B348" t="s">
        <v>11</v>
      </c>
      <c r="C348" s="3">
        <v>39974.434224537035</v>
      </c>
      <c r="D348" s="3">
        <v>39974.442766203705</v>
      </c>
      <c r="E348" s="2">
        <f t="shared" si="10"/>
        <v>8.5416666697710752E-3</v>
      </c>
      <c r="F348" t="str">
        <f>CONCATENATE(INDEX(Telefonkönyv!$A$2:$A$63,MATCH(Hívások!A348,Telefonkönyv!$C$2:$C$63,0))," ",INDEX(Telefonkönyv!$B$2:$B$63,MATCH(Hívások!A348,Telefonkönyv!$C$2:$C$63,0)))</f>
        <v>Kégli Máté ügyintéző</v>
      </c>
      <c r="G348" s="5">
        <f t="shared" si="11"/>
        <v>1085</v>
      </c>
    </row>
    <row r="349" spans="1:7" x14ac:dyDescent="0.25">
      <c r="A349">
        <v>145</v>
      </c>
      <c r="B349" t="s">
        <v>12</v>
      </c>
      <c r="C349" s="3">
        <v>39974.434594907405</v>
      </c>
      <c r="D349" s="3">
        <v>39974.466469907406</v>
      </c>
      <c r="E349" s="2">
        <f t="shared" si="10"/>
        <v>3.1875000000582077E-2</v>
      </c>
      <c r="F349" t="str">
        <f>CONCATENATE(INDEX(Telefonkönyv!$A$2:$A$63,MATCH(Hívások!A349,Telefonkönyv!$C$2:$C$63,0))," ",INDEX(Telefonkönyv!$B$2:$B$63,MATCH(Hívások!A349,Telefonkönyv!$C$2:$C$63,0)))</f>
        <v>Bednai Linda ügyintéző</v>
      </c>
      <c r="G349" s="5">
        <f t="shared" si="11"/>
        <v>3500</v>
      </c>
    </row>
    <row r="350" spans="1:7" x14ac:dyDescent="0.25">
      <c r="A350">
        <v>120</v>
      </c>
      <c r="B350" t="s">
        <v>12</v>
      </c>
      <c r="C350" s="3">
        <v>39974.435960648145</v>
      </c>
      <c r="D350" s="3">
        <v>39974.467083333337</v>
      </c>
      <c r="E350" s="2">
        <f t="shared" si="10"/>
        <v>3.1122685191803612E-2</v>
      </c>
      <c r="F350" t="str">
        <f>CONCATENATE(INDEX(Telefonkönyv!$A$2:$A$63,MATCH(Hívások!A350,Telefonkönyv!$C$2:$C$63,0))," ",INDEX(Telefonkönyv!$B$2:$B$63,MATCH(Hívások!A350,Telefonkönyv!$C$2:$C$63,0)))</f>
        <v>Szalay Ákos ügyintéző</v>
      </c>
      <c r="G350" s="5">
        <f t="shared" si="11"/>
        <v>3425</v>
      </c>
    </row>
    <row r="351" spans="1:7" x14ac:dyDescent="0.25">
      <c r="A351">
        <v>118</v>
      </c>
      <c r="B351" t="s">
        <v>5</v>
      </c>
      <c r="C351" s="3">
        <v>39974.436909722222</v>
      </c>
      <c r="D351" s="3">
        <v>39974.473738425928</v>
      </c>
      <c r="E351" s="2">
        <f t="shared" si="10"/>
        <v>3.6828703705396038E-2</v>
      </c>
      <c r="F351" t="str">
        <f>CONCATENATE(INDEX(Telefonkönyv!$A$2:$A$63,MATCH(Hívások!A351,Telefonkönyv!$C$2:$C$63,0))," ",INDEX(Telefonkönyv!$B$2:$B$63,MATCH(Hívások!A351,Telefonkönyv!$C$2:$C$63,0)))</f>
        <v>Ondrejó Anna ügyintéző</v>
      </c>
      <c r="G351" s="5">
        <f t="shared" si="11"/>
        <v>4365</v>
      </c>
    </row>
    <row r="352" spans="1:7" x14ac:dyDescent="0.25">
      <c r="A352">
        <v>111</v>
      </c>
      <c r="B352" t="s">
        <v>15</v>
      </c>
      <c r="C352" s="3">
        <v>39974.437152777777</v>
      </c>
      <c r="D352" s="3">
        <v>39974.441064814811</v>
      </c>
      <c r="E352" s="2">
        <f t="shared" si="10"/>
        <v>3.9120370347518474E-3</v>
      </c>
      <c r="F352" t="str">
        <f>CONCATENATE(INDEX(Telefonkönyv!$A$2:$A$63,MATCH(Hívások!A352,Telefonkönyv!$C$2:$C$63,0))," ",INDEX(Telefonkönyv!$B$2:$B$63,MATCH(Hívások!A352,Telefonkönyv!$C$2:$C$63,0)))</f>
        <v>Badacsonyi Krisztián ügyintéző</v>
      </c>
      <c r="G352" s="5">
        <f t="shared" si="11"/>
        <v>570</v>
      </c>
    </row>
    <row r="353" spans="1:7" x14ac:dyDescent="0.25">
      <c r="A353">
        <v>140</v>
      </c>
      <c r="B353" t="s">
        <v>5</v>
      </c>
      <c r="C353" s="3">
        <v>39974.437997685185</v>
      </c>
      <c r="D353" s="3">
        <v>39974.473113425927</v>
      </c>
      <c r="E353" s="2">
        <f t="shared" si="10"/>
        <v>3.5115740742185153E-2</v>
      </c>
      <c r="F353" t="str">
        <f>CONCATENATE(INDEX(Telefonkönyv!$A$2:$A$63,MATCH(Hívások!A353,Telefonkönyv!$C$2:$C$63,0))," ",INDEX(Telefonkönyv!$B$2:$B$63,MATCH(Hívások!A353,Telefonkönyv!$C$2:$C$63,0)))</f>
        <v>Szunomár Flóra ügyintéző</v>
      </c>
      <c r="G353" s="5">
        <f t="shared" si="11"/>
        <v>4125</v>
      </c>
    </row>
    <row r="354" spans="1:7" x14ac:dyDescent="0.25">
      <c r="A354">
        <v>115</v>
      </c>
      <c r="B354" t="s">
        <v>14</v>
      </c>
      <c r="C354" s="3">
        <v>39974.441365740742</v>
      </c>
      <c r="D354" s="3">
        <v>39974.480034722219</v>
      </c>
      <c r="E354" s="2">
        <f t="shared" si="10"/>
        <v>3.866898147680331E-2</v>
      </c>
      <c r="F354" t="str">
        <f>CONCATENATE(INDEX(Telefonkönyv!$A$2:$A$63,MATCH(Hívások!A354,Telefonkönyv!$C$2:$C$63,0))," ",INDEX(Telefonkönyv!$B$2:$B$63,MATCH(Hívások!A354,Telefonkönyv!$C$2:$C$63,0)))</f>
        <v>Marosi István ügyintéző</v>
      </c>
      <c r="G354" s="5">
        <f t="shared" si="11"/>
        <v>4525</v>
      </c>
    </row>
    <row r="355" spans="1:7" x14ac:dyDescent="0.25">
      <c r="A355">
        <v>160</v>
      </c>
      <c r="B355" t="s">
        <v>14</v>
      </c>
      <c r="C355" s="3">
        <v>39974.450057870374</v>
      </c>
      <c r="D355" s="3">
        <v>39974.468518518515</v>
      </c>
      <c r="E355" s="2">
        <f t="shared" si="10"/>
        <v>1.8460648141626734E-2</v>
      </c>
      <c r="F355" t="str">
        <f>CONCATENATE(INDEX(Telefonkönyv!$A$2:$A$63,MATCH(Hívások!A355,Telefonkönyv!$C$2:$C$63,0))," ",INDEX(Telefonkönyv!$B$2:$B$63,MATCH(Hívások!A355,Telefonkönyv!$C$2:$C$63,0)))</f>
        <v>Fosztó Gábor ügyintéző</v>
      </c>
      <c r="G355" s="5">
        <f t="shared" si="11"/>
        <v>2205</v>
      </c>
    </row>
    <row r="356" spans="1:7" x14ac:dyDescent="0.25">
      <c r="A356">
        <v>132</v>
      </c>
      <c r="B356" t="s">
        <v>5</v>
      </c>
      <c r="C356" s="3">
        <v>39974.45585648148</v>
      </c>
      <c r="D356" s="3">
        <v>39974.464525462965</v>
      </c>
      <c r="E356" s="2">
        <f t="shared" si="10"/>
        <v>8.668981485243421E-3</v>
      </c>
      <c r="F356" t="str">
        <f>CONCATENATE(INDEX(Telefonkönyv!$A$2:$A$63,MATCH(Hívások!A356,Telefonkönyv!$C$2:$C$63,0))," ",INDEX(Telefonkönyv!$B$2:$B$63,MATCH(Hívások!A356,Telefonkönyv!$C$2:$C$63,0)))</f>
        <v>Pap Zsófia ügyintéző</v>
      </c>
      <c r="G356" s="5">
        <f t="shared" si="11"/>
        <v>1085</v>
      </c>
    </row>
    <row r="357" spans="1:7" x14ac:dyDescent="0.25">
      <c r="A357">
        <v>119</v>
      </c>
      <c r="B357" t="s">
        <v>10</v>
      </c>
      <c r="C357" s="3">
        <v>39974.458715277775</v>
      </c>
      <c r="D357" s="3">
        <v>39974.490254629629</v>
      </c>
      <c r="E357" s="2">
        <f t="shared" si="10"/>
        <v>3.1539351854007691E-2</v>
      </c>
      <c r="F357" t="str">
        <f>CONCATENATE(INDEX(Telefonkönyv!$A$2:$A$63,MATCH(Hívások!A357,Telefonkönyv!$C$2:$C$63,0))," ",INDEX(Telefonkönyv!$B$2:$B$63,MATCH(Hívások!A357,Telefonkönyv!$C$2:$C$63,0)))</f>
        <v>Kövér Krisztina ügyintéző</v>
      </c>
      <c r="G357" s="5">
        <f t="shared" si="11"/>
        <v>3970</v>
      </c>
    </row>
    <row r="358" spans="1:7" x14ac:dyDescent="0.25">
      <c r="A358">
        <v>148</v>
      </c>
      <c r="B358" t="s">
        <v>5</v>
      </c>
      <c r="C358" s="3">
        <v>39974.469965277778</v>
      </c>
      <c r="D358" s="3">
        <v>39974.503125000003</v>
      </c>
      <c r="E358" s="2">
        <f t="shared" si="10"/>
        <v>3.3159722224809229E-2</v>
      </c>
      <c r="F358" t="str">
        <f>CONCATENATE(INDEX(Telefonkönyv!$A$2:$A$63,MATCH(Hívások!A358,Telefonkönyv!$C$2:$C$63,0))," ",INDEX(Telefonkönyv!$B$2:$B$63,MATCH(Hívások!A358,Telefonkönyv!$C$2:$C$63,0)))</f>
        <v>Mester Zsuzsa középvezető</v>
      </c>
      <c r="G358" s="5">
        <f t="shared" si="11"/>
        <v>3885</v>
      </c>
    </row>
    <row r="359" spans="1:7" x14ac:dyDescent="0.25">
      <c r="A359">
        <v>107</v>
      </c>
      <c r="B359" t="s">
        <v>7</v>
      </c>
      <c r="C359" s="3">
        <v>39974.475474537037</v>
      </c>
      <c r="D359" s="3">
        <v>39974.478310185186</v>
      </c>
      <c r="E359" s="2">
        <f t="shared" si="10"/>
        <v>2.8356481489026919E-3</v>
      </c>
      <c r="F359" t="str">
        <f>CONCATENATE(INDEX(Telefonkönyv!$A$2:$A$63,MATCH(Hívások!A359,Telefonkönyv!$C$2:$C$63,0))," ",INDEX(Telefonkönyv!$B$2:$B$63,MATCH(Hívások!A359,Telefonkönyv!$C$2:$C$63,0)))</f>
        <v>Gál Fruzsina ügyintéző</v>
      </c>
      <c r="G359" s="5">
        <f t="shared" si="11"/>
        <v>425</v>
      </c>
    </row>
    <row r="360" spans="1:7" x14ac:dyDescent="0.25">
      <c r="A360">
        <v>127</v>
      </c>
      <c r="B360" t="s">
        <v>4</v>
      </c>
      <c r="C360" s="3">
        <v>39974.479583333334</v>
      </c>
      <c r="D360" s="3">
        <v>39974.51458333333</v>
      </c>
      <c r="E360" s="2">
        <f t="shared" si="10"/>
        <v>3.4999999996216502E-2</v>
      </c>
      <c r="F360" t="str">
        <f>CONCATENATE(INDEX(Telefonkönyv!$A$2:$A$63,MATCH(Hívások!A360,Telefonkönyv!$C$2:$C$63,0))," ",INDEX(Telefonkönyv!$B$2:$B$63,MATCH(Hívások!A360,Telefonkönyv!$C$2:$C$63,0)))</f>
        <v>Polgár Zsuzsa ügyintéző</v>
      </c>
      <c r="G360" s="5">
        <f t="shared" si="11"/>
        <v>3630</v>
      </c>
    </row>
    <row r="361" spans="1:7" x14ac:dyDescent="0.25">
      <c r="A361">
        <v>117</v>
      </c>
      <c r="B361" t="s">
        <v>5</v>
      </c>
      <c r="C361" s="3">
        <v>39974.480266203704</v>
      </c>
      <c r="D361" s="3">
        <v>39974.498807870368</v>
      </c>
      <c r="E361" s="2">
        <f t="shared" si="10"/>
        <v>1.8541666664532386E-2</v>
      </c>
      <c r="F361" t="str">
        <f>CONCATENATE(INDEX(Telefonkönyv!$A$2:$A$63,MATCH(Hívások!A361,Telefonkönyv!$C$2:$C$63,0))," ",INDEX(Telefonkönyv!$B$2:$B$63,MATCH(Hívások!A361,Telefonkönyv!$C$2:$C$63,0)))</f>
        <v>Ordasi Judit ügyintéző</v>
      </c>
      <c r="G361" s="5">
        <f t="shared" si="11"/>
        <v>2205</v>
      </c>
    </row>
    <row r="362" spans="1:7" x14ac:dyDescent="0.25">
      <c r="A362">
        <v>146</v>
      </c>
      <c r="B362" t="s">
        <v>7</v>
      </c>
      <c r="C362" s="3">
        <v>39974.483842592592</v>
      </c>
      <c r="D362" s="3">
        <v>39974.493009259262</v>
      </c>
      <c r="E362" s="2">
        <f t="shared" si="10"/>
        <v>9.1666666703531519E-3</v>
      </c>
      <c r="F362" t="str">
        <f>CONCATENATE(INDEX(Telefonkönyv!$A$2:$A$63,MATCH(Hívások!A362,Telefonkönyv!$C$2:$C$63,0))," ",INDEX(Telefonkönyv!$B$2:$B$63,MATCH(Hívások!A362,Telefonkönyv!$C$2:$C$63,0)))</f>
        <v>Bartus Sándor felsővezető</v>
      </c>
      <c r="G362" s="5">
        <f t="shared" si="11"/>
        <v>1100</v>
      </c>
    </row>
    <row r="363" spans="1:7" x14ac:dyDescent="0.25">
      <c r="A363">
        <v>125</v>
      </c>
      <c r="B363" t="s">
        <v>8</v>
      </c>
      <c r="C363" s="3">
        <v>39974.484097222223</v>
      </c>
      <c r="D363" s="3">
        <v>39974.504050925927</v>
      </c>
      <c r="E363" s="2">
        <f t="shared" si="10"/>
        <v>1.9953703704231884E-2</v>
      </c>
      <c r="F363" t="str">
        <f>CONCATENATE(INDEX(Telefonkönyv!$A$2:$A$63,MATCH(Hívások!A363,Telefonkönyv!$C$2:$C$63,0))," ",INDEX(Telefonkönyv!$B$2:$B$63,MATCH(Hívások!A363,Telefonkönyv!$C$2:$C$63,0)))</f>
        <v>Éhes Piroska ügyintéző</v>
      </c>
      <c r="G363" s="5">
        <f t="shared" si="11"/>
        <v>2365</v>
      </c>
    </row>
    <row r="364" spans="1:7" x14ac:dyDescent="0.25">
      <c r="A364">
        <v>113</v>
      </c>
      <c r="B364" t="s">
        <v>7</v>
      </c>
      <c r="C364" s="3">
        <v>39974.486886574072</v>
      </c>
      <c r="D364" s="3">
        <v>39974.512060185189</v>
      </c>
      <c r="E364" s="2">
        <f t="shared" si="10"/>
        <v>2.5173611116770189E-2</v>
      </c>
      <c r="F364" t="str">
        <f>CONCATENATE(INDEX(Telefonkönyv!$A$2:$A$63,MATCH(Hívások!A364,Telefonkönyv!$C$2:$C$63,0))," ",INDEX(Telefonkönyv!$B$2:$B$63,MATCH(Hívások!A364,Telefonkönyv!$C$2:$C$63,0)))</f>
        <v>Toldi Tamás ügyintéző</v>
      </c>
      <c r="G364" s="5">
        <f t="shared" si="11"/>
        <v>2825</v>
      </c>
    </row>
    <row r="365" spans="1:7" x14ac:dyDescent="0.25">
      <c r="A365">
        <v>104</v>
      </c>
      <c r="B365" t="s">
        <v>5</v>
      </c>
      <c r="C365" s="3">
        <v>39974.492210648146</v>
      </c>
      <c r="D365" s="3">
        <v>39974.499837962961</v>
      </c>
      <c r="E365" s="2">
        <f t="shared" si="10"/>
        <v>7.6273148151813075E-3</v>
      </c>
      <c r="F365" t="str">
        <f>CONCATENATE(INDEX(Telefonkönyv!$A$2:$A$63,MATCH(Hívások!A365,Telefonkönyv!$C$2:$C$63,0))," ",INDEX(Telefonkönyv!$B$2:$B$63,MATCH(Hívások!A365,Telefonkönyv!$C$2:$C$63,0)))</f>
        <v>Laki Tamara ügyintéző</v>
      </c>
      <c r="G365" s="5">
        <f t="shared" si="11"/>
        <v>925</v>
      </c>
    </row>
    <row r="366" spans="1:7" x14ac:dyDescent="0.25">
      <c r="A366">
        <v>126</v>
      </c>
      <c r="B366" t="s">
        <v>4</v>
      </c>
      <c r="C366" s="3">
        <v>39974.494837962964</v>
      </c>
      <c r="D366" s="3">
        <v>39974.534166666665</v>
      </c>
      <c r="E366" s="2">
        <f t="shared" si="10"/>
        <v>3.9328703700448386E-2</v>
      </c>
      <c r="F366" t="str">
        <f>CONCATENATE(INDEX(Telefonkönyv!$A$2:$A$63,MATCH(Hívások!A366,Telefonkönyv!$C$2:$C$63,0))," ",INDEX(Telefonkönyv!$B$2:$B$63,MATCH(Hívások!A366,Telefonkönyv!$C$2:$C$63,0)))</f>
        <v>Hadviga Márton ügyintéző</v>
      </c>
      <c r="G366" s="5">
        <f t="shared" si="11"/>
        <v>4050</v>
      </c>
    </row>
    <row r="367" spans="1:7" x14ac:dyDescent="0.25">
      <c r="A367">
        <v>107</v>
      </c>
      <c r="B367" t="s">
        <v>7</v>
      </c>
      <c r="C367" s="3">
        <v>39974.496157407404</v>
      </c>
      <c r="D367" s="3">
        <v>39974.496782407405</v>
      </c>
      <c r="E367" s="2">
        <f t="shared" si="10"/>
        <v>6.2500000058207661E-4</v>
      </c>
      <c r="F367" t="str">
        <f>CONCATENATE(INDEX(Telefonkönyv!$A$2:$A$63,MATCH(Hívások!A367,Telefonkönyv!$C$2:$C$63,0))," ",INDEX(Telefonkönyv!$B$2:$B$63,MATCH(Hívások!A367,Telefonkönyv!$C$2:$C$63,0)))</f>
        <v>Gál Fruzsina ügyintéző</v>
      </c>
      <c r="G367" s="5">
        <f t="shared" si="11"/>
        <v>125</v>
      </c>
    </row>
    <row r="368" spans="1:7" x14ac:dyDescent="0.25">
      <c r="A368">
        <v>118</v>
      </c>
      <c r="B368" t="s">
        <v>5</v>
      </c>
      <c r="C368" s="3">
        <v>39974.496805555558</v>
      </c>
      <c r="D368" s="3">
        <v>39974.502881944441</v>
      </c>
      <c r="E368" s="2">
        <f t="shared" si="10"/>
        <v>6.0763888832298107E-3</v>
      </c>
      <c r="F368" t="str">
        <f>CONCATENATE(INDEX(Telefonkönyv!$A$2:$A$63,MATCH(Hívások!A368,Telefonkönyv!$C$2:$C$63,0))," ",INDEX(Telefonkönyv!$B$2:$B$63,MATCH(Hívások!A368,Telefonkönyv!$C$2:$C$63,0)))</f>
        <v>Ondrejó Anna ügyintéző</v>
      </c>
      <c r="G368" s="5">
        <f t="shared" si="11"/>
        <v>765</v>
      </c>
    </row>
    <row r="369" spans="1:7" x14ac:dyDescent="0.25">
      <c r="A369">
        <v>115</v>
      </c>
      <c r="B369" t="s">
        <v>14</v>
      </c>
      <c r="C369" s="3">
        <v>39974.502418981479</v>
      </c>
      <c r="D369" s="3">
        <v>39974.503252314818</v>
      </c>
      <c r="E369" s="2">
        <f t="shared" si="10"/>
        <v>8.3333333896007389E-4</v>
      </c>
      <c r="F369" t="str">
        <f>CONCATENATE(INDEX(Telefonkönyv!$A$2:$A$63,MATCH(Hívások!A369,Telefonkönyv!$C$2:$C$63,0))," ",INDEX(Telefonkönyv!$B$2:$B$63,MATCH(Hívások!A369,Telefonkönyv!$C$2:$C$63,0)))</f>
        <v>Marosi István ügyintéző</v>
      </c>
      <c r="G369" s="5">
        <f t="shared" si="11"/>
        <v>205</v>
      </c>
    </row>
    <row r="370" spans="1:7" x14ac:dyDescent="0.25">
      <c r="A370">
        <v>138</v>
      </c>
      <c r="B370" t="s">
        <v>5</v>
      </c>
      <c r="C370" s="3">
        <v>39974.504687499997</v>
      </c>
      <c r="D370" s="3">
        <v>39974.539444444446</v>
      </c>
      <c r="E370" s="2">
        <f t="shared" si="10"/>
        <v>3.475694444932742E-2</v>
      </c>
      <c r="F370" t="str">
        <f>CONCATENATE(INDEX(Telefonkönyv!$A$2:$A$63,MATCH(Hívások!A370,Telefonkönyv!$C$2:$C$63,0))," ",INDEX(Telefonkönyv!$B$2:$B$63,MATCH(Hívások!A370,Telefonkönyv!$C$2:$C$63,0)))</f>
        <v>Cserta Péter ügyintéző</v>
      </c>
      <c r="G370" s="5">
        <f t="shared" si="11"/>
        <v>4125</v>
      </c>
    </row>
    <row r="371" spans="1:7" x14ac:dyDescent="0.25">
      <c r="A371">
        <v>106</v>
      </c>
      <c r="B371" t="s">
        <v>8</v>
      </c>
      <c r="C371" s="3">
        <v>39974.509699074071</v>
      </c>
      <c r="D371" s="3">
        <v>39974.515613425923</v>
      </c>
      <c r="E371" s="2">
        <f t="shared" si="10"/>
        <v>5.914351851970423E-3</v>
      </c>
      <c r="F371" t="str">
        <f>CONCATENATE(INDEX(Telefonkönyv!$A$2:$A$63,MATCH(Hívások!A371,Telefonkönyv!$C$2:$C$63,0))," ",INDEX(Telefonkönyv!$B$2:$B$63,MATCH(Hívások!A371,Telefonkönyv!$C$2:$C$63,0)))</f>
        <v>Kalincsák Hanga ügyintéző</v>
      </c>
      <c r="G371" s="5">
        <f t="shared" si="11"/>
        <v>765</v>
      </c>
    </row>
    <row r="372" spans="1:7" x14ac:dyDescent="0.25">
      <c r="A372">
        <v>137</v>
      </c>
      <c r="B372" t="s">
        <v>9</v>
      </c>
      <c r="C372" s="3">
        <v>39974.51153935185</v>
      </c>
      <c r="D372" s="3">
        <v>39974.517361111109</v>
      </c>
      <c r="E372" s="2">
        <f t="shared" si="10"/>
        <v>5.8217592595610768E-3</v>
      </c>
      <c r="F372" t="str">
        <f>CONCATENATE(INDEX(Telefonkönyv!$A$2:$A$63,MATCH(Hívások!A372,Telefonkönyv!$C$2:$C$63,0))," ",INDEX(Telefonkönyv!$B$2:$B$63,MATCH(Hívások!A372,Telefonkönyv!$C$2:$C$63,0)))</f>
        <v>Bertalan József ügyintéző</v>
      </c>
      <c r="G372" s="5">
        <f t="shared" si="11"/>
        <v>725</v>
      </c>
    </row>
    <row r="373" spans="1:7" x14ac:dyDescent="0.25">
      <c r="A373">
        <v>155</v>
      </c>
      <c r="B373" t="s">
        <v>9</v>
      </c>
      <c r="C373" s="3">
        <v>39974.512499999997</v>
      </c>
      <c r="D373" s="3">
        <v>39974.513460648152</v>
      </c>
      <c r="E373" s="2">
        <f t="shared" si="10"/>
        <v>9.6064815443241969E-4</v>
      </c>
      <c r="F373" t="str">
        <f>CONCATENATE(INDEX(Telefonkönyv!$A$2:$A$63,MATCH(Hívások!A373,Telefonkönyv!$C$2:$C$63,0))," ",INDEX(Telefonkönyv!$B$2:$B$63,MATCH(Hívások!A373,Telefonkönyv!$C$2:$C$63,0)))</f>
        <v>Bölöni Antal ügyintéző</v>
      </c>
      <c r="G373" s="5">
        <f t="shared" si="11"/>
        <v>200</v>
      </c>
    </row>
    <row r="374" spans="1:7" x14ac:dyDescent="0.25">
      <c r="A374">
        <v>118</v>
      </c>
      <c r="B374" t="s">
        <v>5</v>
      </c>
      <c r="C374" s="3">
        <v>39974.517800925925</v>
      </c>
      <c r="D374" s="3">
        <v>39974.552835648145</v>
      </c>
      <c r="E374" s="2">
        <f t="shared" si="10"/>
        <v>3.5034722219279502E-2</v>
      </c>
      <c r="F374" t="str">
        <f>CONCATENATE(INDEX(Telefonkönyv!$A$2:$A$63,MATCH(Hívások!A374,Telefonkönyv!$C$2:$C$63,0))," ",INDEX(Telefonkönyv!$B$2:$B$63,MATCH(Hívások!A374,Telefonkönyv!$C$2:$C$63,0)))</f>
        <v>Ondrejó Anna ügyintéző</v>
      </c>
      <c r="G374" s="5">
        <f t="shared" si="11"/>
        <v>4125</v>
      </c>
    </row>
    <row r="375" spans="1:7" x14ac:dyDescent="0.25">
      <c r="A375">
        <v>124</v>
      </c>
      <c r="B375" t="s">
        <v>13</v>
      </c>
      <c r="C375" s="3">
        <v>39974.518842592595</v>
      </c>
      <c r="D375" s="3">
        <v>39974.527962962966</v>
      </c>
      <c r="E375" s="2">
        <f t="shared" si="10"/>
        <v>9.1203703705104999E-3</v>
      </c>
      <c r="F375" t="str">
        <f>CONCATENATE(INDEX(Telefonkönyv!$A$2:$A$63,MATCH(Hívások!A375,Telefonkönyv!$C$2:$C$63,0))," ",INDEX(Telefonkönyv!$B$2:$B$63,MATCH(Hívások!A375,Telefonkönyv!$C$2:$C$63,0)))</f>
        <v>Gelencsér László ügyintéző</v>
      </c>
      <c r="G375" s="5">
        <f t="shared" si="11"/>
        <v>1165</v>
      </c>
    </row>
    <row r="376" spans="1:7" x14ac:dyDescent="0.25">
      <c r="A376">
        <v>127</v>
      </c>
      <c r="B376" t="s">
        <v>4</v>
      </c>
      <c r="C376" s="3">
        <v>39974.518888888888</v>
      </c>
      <c r="D376" s="3">
        <v>39974.519606481481</v>
      </c>
      <c r="E376" s="2">
        <f t="shared" si="10"/>
        <v>7.1759259299142286E-4</v>
      </c>
      <c r="F376" t="str">
        <f>CONCATENATE(INDEX(Telefonkönyv!$A$2:$A$63,MATCH(Hívások!A376,Telefonkönyv!$C$2:$C$63,0))," ",INDEX(Telefonkönyv!$B$2:$B$63,MATCH(Hívások!A376,Telefonkönyv!$C$2:$C$63,0)))</f>
        <v>Polgár Zsuzsa ügyintéző</v>
      </c>
      <c r="G376" s="5">
        <f t="shared" si="11"/>
        <v>200</v>
      </c>
    </row>
    <row r="377" spans="1:7" x14ac:dyDescent="0.25">
      <c r="A377">
        <v>125</v>
      </c>
      <c r="B377" t="s">
        <v>8</v>
      </c>
      <c r="C377" s="3">
        <v>39974.520277777781</v>
      </c>
      <c r="D377" s="3">
        <v>39974.532025462962</v>
      </c>
      <c r="E377" s="2">
        <f t="shared" si="10"/>
        <v>1.1747685181035195E-2</v>
      </c>
      <c r="F377" t="str">
        <f>CONCATENATE(INDEX(Telefonkönyv!$A$2:$A$63,MATCH(Hívások!A377,Telefonkönyv!$C$2:$C$63,0))," ",INDEX(Telefonkönyv!$B$2:$B$63,MATCH(Hívások!A377,Telefonkönyv!$C$2:$C$63,0)))</f>
        <v>Éhes Piroska ügyintéző</v>
      </c>
      <c r="G377" s="5">
        <f t="shared" si="11"/>
        <v>1405</v>
      </c>
    </row>
    <row r="378" spans="1:7" x14ac:dyDescent="0.25">
      <c r="A378">
        <v>137</v>
      </c>
      <c r="B378" t="s">
        <v>9</v>
      </c>
      <c r="C378" s="3">
        <v>39974.521377314813</v>
      </c>
      <c r="D378" s="3">
        <v>39974.562581018516</v>
      </c>
      <c r="E378" s="2">
        <f t="shared" si="10"/>
        <v>4.1203703702194616E-2</v>
      </c>
      <c r="F378" t="str">
        <f>CONCATENATE(INDEX(Telefonkönyv!$A$2:$A$63,MATCH(Hívások!A378,Telefonkönyv!$C$2:$C$63,0))," ",INDEX(Telefonkönyv!$B$2:$B$63,MATCH(Hívások!A378,Telefonkönyv!$C$2:$C$63,0)))</f>
        <v>Bertalan József ügyintéző</v>
      </c>
      <c r="G378" s="5">
        <f t="shared" si="11"/>
        <v>4550</v>
      </c>
    </row>
    <row r="379" spans="1:7" x14ac:dyDescent="0.25">
      <c r="A379">
        <v>104</v>
      </c>
      <c r="B379" t="s">
        <v>5</v>
      </c>
      <c r="C379" s="3">
        <v>39974.528090277781</v>
      </c>
      <c r="D379" s="3">
        <v>39974.554375</v>
      </c>
      <c r="E379" s="2">
        <f t="shared" si="10"/>
        <v>2.6284722218406387E-2</v>
      </c>
      <c r="F379" t="str">
        <f>CONCATENATE(INDEX(Telefonkönyv!$A$2:$A$63,MATCH(Hívások!A379,Telefonkönyv!$C$2:$C$63,0))," ",INDEX(Telefonkönyv!$B$2:$B$63,MATCH(Hívások!A379,Telefonkönyv!$C$2:$C$63,0)))</f>
        <v>Laki Tamara ügyintéző</v>
      </c>
      <c r="G379" s="5">
        <f t="shared" si="11"/>
        <v>3085</v>
      </c>
    </row>
    <row r="380" spans="1:7" x14ac:dyDescent="0.25">
      <c r="A380">
        <v>150</v>
      </c>
      <c r="B380" t="s">
        <v>5</v>
      </c>
      <c r="C380" s="3">
        <v>39974.528310185182</v>
      </c>
      <c r="D380" s="3">
        <v>39974.52988425926</v>
      </c>
      <c r="E380" s="2">
        <f t="shared" si="10"/>
        <v>1.5740740782348439E-3</v>
      </c>
      <c r="F380" t="str">
        <f>CONCATENATE(INDEX(Telefonkönyv!$A$2:$A$63,MATCH(Hívások!A380,Telefonkönyv!$C$2:$C$63,0))," ",INDEX(Telefonkönyv!$B$2:$B$63,MATCH(Hívások!A380,Telefonkönyv!$C$2:$C$63,0)))</f>
        <v>Virt Kornél ügyintéző</v>
      </c>
      <c r="G380" s="5">
        <f t="shared" si="11"/>
        <v>285</v>
      </c>
    </row>
    <row r="381" spans="1:7" x14ac:dyDescent="0.25">
      <c r="A381">
        <v>140</v>
      </c>
      <c r="B381" t="s">
        <v>5</v>
      </c>
      <c r="C381" s="3">
        <v>39974.530972222223</v>
      </c>
      <c r="D381" s="3">
        <v>39974.53733796296</v>
      </c>
      <c r="E381" s="2">
        <f t="shared" si="10"/>
        <v>6.3657407372375019E-3</v>
      </c>
      <c r="F381" t="str">
        <f>CONCATENATE(INDEX(Telefonkönyv!$A$2:$A$63,MATCH(Hívások!A381,Telefonkönyv!$C$2:$C$63,0))," ",INDEX(Telefonkönyv!$B$2:$B$63,MATCH(Hívások!A381,Telefonkönyv!$C$2:$C$63,0)))</f>
        <v>Szunomár Flóra ügyintéző</v>
      </c>
      <c r="G381" s="5">
        <f t="shared" si="11"/>
        <v>845</v>
      </c>
    </row>
    <row r="382" spans="1:7" x14ac:dyDescent="0.25">
      <c r="A382">
        <v>151</v>
      </c>
      <c r="B382" t="s">
        <v>15</v>
      </c>
      <c r="C382" s="3">
        <v>39974.532858796294</v>
      </c>
      <c r="D382" s="3">
        <v>39974.545069444444</v>
      </c>
      <c r="E382" s="2">
        <f t="shared" si="10"/>
        <v>1.2210648150357883E-2</v>
      </c>
      <c r="F382" t="str">
        <f>CONCATENATE(INDEX(Telefonkönyv!$A$2:$A$63,MATCH(Hívások!A382,Telefonkönyv!$C$2:$C$63,0))," ",INDEX(Telefonkönyv!$B$2:$B$63,MATCH(Hívások!A382,Telefonkönyv!$C$2:$C$63,0)))</f>
        <v>Lovas Helga ügyintéző</v>
      </c>
      <c r="G382" s="5">
        <f t="shared" si="11"/>
        <v>1590</v>
      </c>
    </row>
    <row r="383" spans="1:7" x14ac:dyDescent="0.25">
      <c r="A383">
        <v>121</v>
      </c>
      <c r="B383" t="s">
        <v>7</v>
      </c>
      <c r="C383" s="3">
        <v>39974.534560185188</v>
      </c>
      <c r="D383" s="3">
        <v>39974.5471875</v>
      </c>
      <c r="E383" s="2">
        <f t="shared" si="10"/>
        <v>1.2627314812561963E-2</v>
      </c>
      <c r="F383" t="str">
        <f>CONCATENATE(INDEX(Telefonkönyv!$A$2:$A$63,MATCH(Hívások!A383,Telefonkönyv!$C$2:$C$63,0))," ",INDEX(Telefonkönyv!$B$2:$B$63,MATCH(Hívások!A383,Telefonkönyv!$C$2:$C$63,0)))</f>
        <v>Palles Katalin ügyintéző</v>
      </c>
      <c r="G383" s="5">
        <f t="shared" si="11"/>
        <v>1475</v>
      </c>
    </row>
    <row r="384" spans="1:7" x14ac:dyDescent="0.25">
      <c r="A384">
        <v>159</v>
      </c>
      <c r="B384" t="s">
        <v>4</v>
      </c>
      <c r="C384" s="3">
        <v>39974.535729166666</v>
      </c>
      <c r="D384" s="3">
        <v>39974.544444444444</v>
      </c>
      <c r="E384" s="2">
        <f t="shared" si="10"/>
        <v>8.7152777778101154E-3</v>
      </c>
      <c r="F384" t="str">
        <f>CONCATENATE(INDEX(Telefonkönyv!$A$2:$A$63,MATCH(Hívások!A384,Telefonkönyv!$C$2:$C$63,0))," ",INDEX(Telefonkönyv!$B$2:$B$63,MATCH(Hívások!A384,Telefonkönyv!$C$2:$C$63,0)))</f>
        <v>Pap Nikolett ügyintéző</v>
      </c>
      <c r="G384" s="5">
        <f t="shared" si="11"/>
        <v>970</v>
      </c>
    </row>
    <row r="385" spans="1:7" x14ac:dyDescent="0.25">
      <c r="A385">
        <v>107</v>
      </c>
      <c r="B385" t="s">
        <v>7</v>
      </c>
      <c r="C385" s="3">
        <v>39974.537037037036</v>
      </c>
      <c r="D385" s="3">
        <v>39974.559039351851</v>
      </c>
      <c r="E385" s="2">
        <f t="shared" si="10"/>
        <v>2.2002314814017154E-2</v>
      </c>
      <c r="F385" t="str">
        <f>CONCATENATE(INDEX(Telefonkönyv!$A$2:$A$63,MATCH(Hívások!A385,Telefonkönyv!$C$2:$C$63,0))," ",INDEX(Telefonkönyv!$B$2:$B$63,MATCH(Hívások!A385,Telefonkönyv!$C$2:$C$63,0)))</f>
        <v>Gál Fruzsina ügyintéző</v>
      </c>
      <c r="G385" s="5">
        <f t="shared" si="11"/>
        <v>2450</v>
      </c>
    </row>
    <row r="386" spans="1:7" x14ac:dyDescent="0.25">
      <c r="A386">
        <v>112</v>
      </c>
      <c r="B386" t="s">
        <v>13</v>
      </c>
      <c r="C386" s="3">
        <v>39974.539155092592</v>
      </c>
      <c r="D386" s="3">
        <v>39974.578819444447</v>
      </c>
      <c r="E386" s="2">
        <f t="shared" si="10"/>
        <v>3.9664351854298729E-2</v>
      </c>
      <c r="F386" t="str">
        <f>CONCATENATE(INDEX(Telefonkönyv!$A$2:$A$63,MATCH(Hívások!A386,Telefonkönyv!$C$2:$C$63,0))," ",INDEX(Telefonkönyv!$B$2:$B$63,MATCH(Hívások!A386,Telefonkönyv!$C$2:$C$63,0)))</f>
        <v>Tóth Vanda ügyintéző</v>
      </c>
      <c r="G386" s="5">
        <f t="shared" si="11"/>
        <v>4685</v>
      </c>
    </row>
    <row r="387" spans="1:7" x14ac:dyDescent="0.25">
      <c r="A387">
        <v>148</v>
      </c>
      <c r="B387" t="s">
        <v>5</v>
      </c>
      <c r="C387" s="3">
        <v>39974.551006944443</v>
      </c>
      <c r="D387" s="3">
        <v>39974.571967592594</v>
      </c>
      <c r="E387" s="2">
        <f t="shared" ref="E387:E450" si="12">D387-C387</f>
        <v>2.0960648151230998E-2</v>
      </c>
      <c r="F387" t="str">
        <f>CONCATENATE(INDEX(Telefonkönyv!$A$2:$A$63,MATCH(Hívások!A387,Telefonkönyv!$C$2:$C$63,0))," ",INDEX(Telefonkönyv!$B$2:$B$63,MATCH(Hívások!A387,Telefonkönyv!$C$2:$C$63,0)))</f>
        <v>Mester Zsuzsa középvezető</v>
      </c>
      <c r="G387" s="5">
        <f t="shared" ref="G387:G450" si="13">VLOOKUP(B387,$P$2:$S$13,3,FALSE)+IF(SECOND(E387)=0,MINUTE(E387),MINUTE(E387)+1)*VLOOKUP(B387,$P$2:$S$13,4,FALSE)</f>
        <v>2525</v>
      </c>
    </row>
    <row r="388" spans="1:7" x14ac:dyDescent="0.25">
      <c r="A388">
        <v>111</v>
      </c>
      <c r="B388" t="s">
        <v>15</v>
      </c>
      <c r="C388" s="3">
        <v>39974.552523148152</v>
      </c>
      <c r="D388" s="3">
        <v>39974.574733796297</v>
      </c>
      <c r="E388" s="2">
        <f t="shared" si="12"/>
        <v>2.2210648145119194E-2</v>
      </c>
      <c r="F388" t="str">
        <f>CONCATENATE(INDEX(Telefonkönyv!$A$2:$A$63,MATCH(Hívások!A388,Telefonkönyv!$C$2:$C$63,0))," ",INDEX(Telefonkönyv!$B$2:$B$63,MATCH(Hívások!A388,Telefonkönyv!$C$2:$C$63,0)))</f>
        <v>Badacsonyi Krisztián ügyintéző</v>
      </c>
      <c r="G388" s="5">
        <f t="shared" si="13"/>
        <v>2780</v>
      </c>
    </row>
    <row r="389" spans="1:7" x14ac:dyDescent="0.25">
      <c r="A389">
        <v>114</v>
      </c>
      <c r="B389" t="s">
        <v>11</v>
      </c>
      <c r="C389" s="3">
        <v>39974.55327546296</v>
      </c>
      <c r="D389" s="3">
        <v>39974.581157407411</v>
      </c>
      <c r="E389" s="2">
        <f t="shared" si="12"/>
        <v>2.7881944450200535E-2</v>
      </c>
      <c r="F389" t="str">
        <f>CONCATENATE(INDEX(Telefonkönyv!$A$2:$A$63,MATCH(Hívások!A389,Telefonkönyv!$C$2:$C$63,0))," ",INDEX(Telefonkönyv!$B$2:$B$63,MATCH(Hívások!A389,Telefonkönyv!$C$2:$C$63,0)))</f>
        <v>Bakonyi Mátyás ügyintéző</v>
      </c>
      <c r="G389" s="5">
        <f t="shared" si="13"/>
        <v>3325</v>
      </c>
    </row>
    <row r="390" spans="1:7" x14ac:dyDescent="0.25">
      <c r="A390">
        <v>158</v>
      </c>
      <c r="B390" t="s">
        <v>5</v>
      </c>
      <c r="C390" s="3">
        <v>39974.554479166669</v>
      </c>
      <c r="D390" s="3">
        <v>39974.559733796297</v>
      </c>
      <c r="E390" s="2">
        <f t="shared" si="12"/>
        <v>5.2546296283253469E-3</v>
      </c>
      <c r="F390" t="str">
        <f>CONCATENATE(INDEX(Telefonkönyv!$A$2:$A$63,MATCH(Hívások!A390,Telefonkönyv!$C$2:$C$63,0))," ",INDEX(Telefonkönyv!$B$2:$B$63,MATCH(Hívások!A390,Telefonkönyv!$C$2:$C$63,0)))</f>
        <v>Sánta Tibor középvezető</v>
      </c>
      <c r="G390" s="5">
        <f t="shared" si="13"/>
        <v>685</v>
      </c>
    </row>
    <row r="391" spans="1:7" x14ac:dyDescent="0.25">
      <c r="A391">
        <v>155</v>
      </c>
      <c r="B391" t="s">
        <v>9</v>
      </c>
      <c r="C391" s="3">
        <v>39974.560868055552</v>
      </c>
      <c r="D391" s="3">
        <v>39974.585034722222</v>
      </c>
      <c r="E391" s="2">
        <f t="shared" si="12"/>
        <v>2.4166666669771075E-2</v>
      </c>
      <c r="F391" t="str">
        <f>CONCATENATE(INDEX(Telefonkönyv!$A$2:$A$63,MATCH(Hívások!A391,Telefonkönyv!$C$2:$C$63,0))," ",INDEX(Telefonkönyv!$B$2:$B$63,MATCH(Hívások!A391,Telefonkönyv!$C$2:$C$63,0)))</f>
        <v>Bölöni Antal ügyintéző</v>
      </c>
      <c r="G391" s="5">
        <f t="shared" si="13"/>
        <v>2675</v>
      </c>
    </row>
    <row r="392" spans="1:7" x14ac:dyDescent="0.25">
      <c r="A392">
        <v>136</v>
      </c>
      <c r="B392" t="s">
        <v>11</v>
      </c>
      <c r="C392" s="3">
        <v>39974.560960648145</v>
      </c>
      <c r="D392" s="3">
        <v>39974.574374999997</v>
      </c>
      <c r="E392" s="2">
        <f t="shared" si="12"/>
        <v>1.3414351851679385E-2</v>
      </c>
      <c r="F392" t="str">
        <f>CONCATENATE(INDEX(Telefonkönyv!$A$2:$A$63,MATCH(Hívások!A392,Telefonkönyv!$C$2:$C$63,0))," ",INDEX(Telefonkönyv!$B$2:$B$63,MATCH(Hívások!A392,Telefonkönyv!$C$2:$C$63,0)))</f>
        <v>Kégli Máté ügyintéző</v>
      </c>
      <c r="G392" s="5">
        <f t="shared" si="13"/>
        <v>1645</v>
      </c>
    </row>
    <row r="393" spans="1:7" x14ac:dyDescent="0.25">
      <c r="A393">
        <v>146</v>
      </c>
      <c r="B393" t="s">
        <v>5</v>
      </c>
      <c r="C393" s="3">
        <v>39974.562083333331</v>
      </c>
      <c r="D393" s="3">
        <v>39974.603587962964</v>
      </c>
      <c r="E393" s="2">
        <f t="shared" si="12"/>
        <v>4.150462963298196E-2</v>
      </c>
      <c r="F393" t="str">
        <f>CONCATENATE(INDEX(Telefonkönyv!$A$2:$A$63,MATCH(Hívások!A393,Telefonkönyv!$C$2:$C$63,0))," ",INDEX(Telefonkönyv!$B$2:$B$63,MATCH(Hívások!A393,Telefonkönyv!$C$2:$C$63,0)))</f>
        <v>Bartus Sándor felsővezető</v>
      </c>
      <c r="G393" s="5">
        <f t="shared" si="13"/>
        <v>4845</v>
      </c>
    </row>
    <row r="394" spans="1:7" x14ac:dyDescent="0.25">
      <c r="A394">
        <v>132</v>
      </c>
      <c r="B394" t="s">
        <v>5</v>
      </c>
      <c r="C394" s="3">
        <v>39974.564189814817</v>
      </c>
      <c r="D394" s="3">
        <v>39974.570023148146</v>
      </c>
      <c r="E394" s="2">
        <f t="shared" si="12"/>
        <v>5.8333333290647715E-3</v>
      </c>
      <c r="F394" t="str">
        <f>CONCATENATE(INDEX(Telefonkönyv!$A$2:$A$63,MATCH(Hívások!A394,Telefonkönyv!$C$2:$C$63,0))," ",INDEX(Telefonkönyv!$B$2:$B$63,MATCH(Hívások!A394,Telefonkönyv!$C$2:$C$63,0)))</f>
        <v>Pap Zsófia ügyintéző</v>
      </c>
      <c r="G394" s="5">
        <f t="shared" si="13"/>
        <v>765</v>
      </c>
    </row>
    <row r="395" spans="1:7" x14ac:dyDescent="0.25">
      <c r="A395">
        <v>156</v>
      </c>
      <c r="B395" t="s">
        <v>7</v>
      </c>
      <c r="C395" s="3">
        <v>39974.564363425925</v>
      </c>
      <c r="D395" s="3">
        <v>39974.5862037037</v>
      </c>
      <c r="E395" s="2">
        <f t="shared" si="12"/>
        <v>2.1840277775481809E-2</v>
      </c>
      <c r="F395" t="str">
        <f>CONCATENATE(INDEX(Telefonkönyv!$A$2:$A$63,MATCH(Hívások!A395,Telefonkönyv!$C$2:$C$63,0))," ",INDEX(Telefonkönyv!$B$2:$B$63,MATCH(Hívások!A395,Telefonkönyv!$C$2:$C$63,0)))</f>
        <v>Ormai Nikolett ügyintéző</v>
      </c>
      <c r="G395" s="5">
        <f t="shared" si="13"/>
        <v>2450</v>
      </c>
    </row>
    <row r="396" spans="1:7" x14ac:dyDescent="0.25">
      <c r="A396">
        <v>137</v>
      </c>
      <c r="B396" t="s">
        <v>9</v>
      </c>
      <c r="C396" s="3">
        <v>39974.570335648146</v>
      </c>
      <c r="D396" s="3">
        <v>39974.57916666667</v>
      </c>
      <c r="E396" s="2">
        <f t="shared" si="12"/>
        <v>8.8310185237787664E-3</v>
      </c>
      <c r="F396" t="str">
        <f>CONCATENATE(INDEX(Telefonkönyv!$A$2:$A$63,MATCH(Hívások!A396,Telefonkönyv!$C$2:$C$63,0))," ",INDEX(Telefonkönyv!$B$2:$B$63,MATCH(Hívások!A396,Telefonkönyv!$C$2:$C$63,0)))</f>
        <v>Bertalan József ügyintéző</v>
      </c>
      <c r="G396" s="5">
        <f t="shared" si="13"/>
        <v>1025</v>
      </c>
    </row>
    <row r="397" spans="1:7" x14ac:dyDescent="0.25">
      <c r="A397">
        <v>162</v>
      </c>
      <c r="B397" t="s">
        <v>5</v>
      </c>
      <c r="C397" s="3">
        <v>39974.572870370372</v>
      </c>
      <c r="D397" s="3">
        <v>39974.595046296294</v>
      </c>
      <c r="E397" s="2">
        <f t="shared" si="12"/>
        <v>2.2175925922056194E-2</v>
      </c>
      <c r="F397" t="str">
        <f>CONCATENATE(INDEX(Telefonkönyv!$A$2:$A$63,MATCH(Hívások!A397,Telefonkönyv!$C$2:$C$63,0))," ",INDEX(Telefonkönyv!$B$2:$B$63,MATCH(Hívások!A397,Telefonkönyv!$C$2:$C$63,0)))</f>
        <v>Mészöly Endre ügyintéző</v>
      </c>
      <c r="G397" s="5">
        <f t="shared" si="13"/>
        <v>2605</v>
      </c>
    </row>
    <row r="398" spans="1:7" x14ac:dyDescent="0.25">
      <c r="A398">
        <v>103</v>
      </c>
      <c r="B398" t="s">
        <v>10</v>
      </c>
      <c r="C398" s="3">
        <v>39974.574166666665</v>
      </c>
      <c r="D398" s="3">
        <v>39974.605462962965</v>
      </c>
      <c r="E398" s="2">
        <f t="shared" si="12"/>
        <v>3.1296296299842652E-2</v>
      </c>
      <c r="F398" t="str">
        <f>CONCATENATE(INDEX(Telefonkönyv!$A$2:$A$63,MATCH(Hívások!A398,Telefonkönyv!$C$2:$C$63,0))," ",INDEX(Telefonkönyv!$B$2:$B$63,MATCH(Hívások!A398,Telefonkönyv!$C$2:$C$63,0)))</f>
        <v>Faluhelyi Csaba ügyintéző</v>
      </c>
      <c r="G398" s="5">
        <f t="shared" si="13"/>
        <v>3970</v>
      </c>
    </row>
    <row r="399" spans="1:7" x14ac:dyDescent="0.25">
      <c r="A399">
        <v>123</v>
      </c>
      <c r="B399" t="s">
        <v>7</v>
      </c>
      <c r="C399" s="3">
        <v>39974.575104166666</v>
      </c>
      <c r="D399" s="3">
        <v>39974.577939814815</v>
      </c>
      <c r="E399" s="2">
        <f t="shared" si="12"/>
        <v>2.8356481489026919E-3</v>
      </c>
      <c r="F399" t="str">
        <f>CONCATENATE(INDEX(Telefonkönyv!$A$2:$A$63,MATCH(Hívások!A399,Telefonkönyv!$C$2:$C$63,0))," ",INDEX(Telefonkönyv!$B$2:$B$63,MATCH(Hívások!A399,Telefonkönyv!$C$2:$C$63,0)))</f>
        <v>Juhász Andrea ügyintéző</v>
      </c>
      <c r="G399" s="5">
        <f t="shared" si="13"/>
        <v>425</v>
      </c>
    </row>
    <row r="400" spans="1:7" x14ac:dyDescent="0.25">
      <c r="A400">
        <v>150</v>
      </c>
      <c r="B400" t="s">
        <v>5</v>
      </c>
      <c r="C400" s="3">
        <v>39974.579270833332</v>
      </c>
      <c r="D400" s="3">
        <v>39974.603136574071</v>
      </c>
      <c r="E400" s="2">
        <f t="shared" si="12"/>
        <v>2.3865740738983732E-2</v>
      </c>
      <c r="F400" t="str">
        <f>CONCATENATE(INDEX(Telefonkönyv!$A$2:$A$63,MATCH(Hívások!A400,Telefonkönyv!$C$2:$C$63,0))," ",INDEX(Telefonkönyv!$B$2:$B$63,MATCH(Hívások!A400,Telefonkönyv!$C$2:$C$63,0)))</f>
        <v>Virt Kornél ügyintéző</v>
      </c>
      <c r="G400" s="5">
        <f t="shared" si="13"/>
        <v>2845</v>
      </c>
    </row>
    <row r="401" spans="1:7" x14ac:dyDescent="0.25">
      <c r="A401">
        <v>112</v>
      </c>
      <c r="B401" t="s">
        <v>13</v>
      </c>
      <c r="C401" s="3">
        <v>39974.579664351855</v>
      </c>
      <c r="D401" s="3">
        <v>39974.58520833333</v>
      </c>
      <c r="E401" s="2">
        <f t="shared" si="12"/>
        <v>5.5439814750570804E-3</v>
      </c>
      <c r="F401" t="str">
        <f>CONCATENATE(INDEX(Telefonkönyv!$A$2:$A$63,MATCH(Hívások!A401,Telefonkönyv!$C$2:$C$63,0))," ",INDEX(Telefonkönyv!$B$2:$B$63,MATCH(Hívások!A401,Telefonkönyv!$C$2:$C$63,0)))</f>
        <v>Tóth Vanda ügyintéző</v>
      </c>
      <c r="G401" s="5">
        <f t="shared" si="13"/>
        <v>685</v>
      </c>
    </row>
    <row r="402" spans="1:7" x14ac:dyDescent="0.25">
      <c r="A402">
        <v>140</v>
      </c>
      <c r="B402" t="s">
        <v>5</v>
      </c>
      <c r="C402" s="3">
        <v>39974.581643518519</v>
      </c>
      <c r="D402" s="3">
        <v>39974.622974537036</v>
      </c>
      <c r="E402" s="2">
        <f t="shared" si="12"/>
        <v>4.1331018517666962E-2</v>
      </c>
      <c r="F402" t="str">
        <f>CONCATENATE(INDEX(Telefonkönyv!$A$2:$A$63,MATCH(Hívások!A402,Telefonkönyv!$C$2:$C$63,0))," ",INDEX(Telefonkönyv!$B$2:$B$63,MATCH(Hívások!A402,Telefonkönyv!$C$2:$C$63,0)))</f>
        <v>Szunomár Flóra ügyintéző</v>
      </c>
      <c r="G402" s="5">
        <f t="shared" si="13"/>
        <v>4845</v>
      </c>
    </row>
    <row r="403" spans="1:7" x14ac:dyDescent="0.25">
      <c r="A403">
        <v>118</v>
      </c>
      <c r="B403" t="s">
        <v>5</v>
      </c>
      <c r="C403" s="3">
        <v>39974.587326388886</v>
      </c>
      <c r="D403" s="3">
        <v>39974.590416666666</v>
      </c>
      <c r="E403" s="2">
        <f t="shared" si="12"/>
        <v>3.0902777798473835E-3</v>
      </c>
      <c r="F403" t="str">
        <f>CONCATENATE(INDEX(Telefonkönyv!$A$2:$A$63,MATCH(Hívások!A403,Telefonkönyv!$C$2:$C$63,0))," ",INDEX(Telefonkönyv!$B$2:$B$63,MATCH(Hívások!A403,Telefonkönyv!$C$2:$C$63,0)))</f>
        <v>Ondrejó Anna ügyintéző</v>
      </c>
      <c r="G403" s="5">
        <f t="shared" si="13"/>
        <v>445</v>
      </c>
    </row>
    <row r="404" spans="1:7" x14ac:dyDescent="0.25">
      <c r="A404">
        <v>160</v>
      </c>
      <c r="B404" t="s">
        <v>14</v>
      </c>
      <c r="C404" s="3">
        <v>39974.587453703702</v>
      </c>
      <c r="D404" s="3">
        <v>39974.593113425923</v>
      </c>
      <c r="E404" s="2">
        <f t="shared" si="12"/>
        <v>5.6597222210257314E-3</v>
      </c>
      <c r="F404" t="str">
        <f>CONCATENATE(INDEX(Telefonkönyv!$A$2:$A$63,MATCH(Hívások!A404,Telefonkönyv!$C$2:$C$63,0))," ",INDEX(Telefonkönyv!$B$2:$B$63,MATCH(Hívások!A404,Telefonkönyv!$C$2:$C$63,0)))</f>
        <v>Fosztó Gábor ügyintéző</v>
      </c>
      <c r="G404" s="5">
        <f t="shared" si="13"/>
        <v>765</v>
      </c>
    </row>
    <row r="405" spans="1:7" x14ac:dyDescent="0.25">
      <c r="A405">
        <v>107</v>
      </c>
      <c r="B405" t="s">
        <v>7</v>
      </c>
      <c r="C405" s="3">
        <v>39974.593622685185</v>
      </c>
      <c r="D405" s="3">
        <v>39974.605416666665</v>
      </c>
      <c r="E405" s="2">
        <f t="shared" si="12"/>
        <v>1.1793981480877846E-2</v>
      </c>
      <c r="F405" t="str">
        <f>CONCATENATE(INDEX(Telefonkönyv!$A$2:$A$63,MATCH(Hívások!A405,Telefonkönyv!$C$2:$C$63,0))," ",INDEX(Telefonkönyv!$B$2:$B$63,MATCH(Hívások!A405,Telefonkönyv!$C$2:$C$63,0)))</f>
        <v>Gál Fruzsina ügyintéző</v>
      </c>
      <c r="G405" s="5">
        <f t="shared" si="13"/>
        <v>1325</v>
      </c>
    </row>
    <row r="406" spans="1:7" x14ac:dyDescent="0.25">
      <c r="A406">
        <v>154</v>
      </c>
      <c r="B406" t="s">
        <v>8</v>
      </c>
      <c r="C406" s="3">
        <v>39974.599351851852</v>
      </c>
      <c r="D406" s="3">
        <v>39974.606932870367</v>
      </c>
      <c r="E406" s="2">
        <f t="shared" si="12"/>
        <v>7.5810185153386556E-3</v>
      </c>
      <c r="F406" t="str">
        <f>CONCATENATE(INDEX(Telefonkönyv!$A$2:$A$63,MATCH(Hívások!A406,Telefonkönyv!$C$2:$C$63,0))," ",INDEX(Telefonkönyv!$B$2:$B$63,MATCH(Hívások!A406,Telefonkönyv!$C$2:$C$63,0)))</f>
        <v>Bozsó Bálint ügyintéző</v>
      </c>
      <c r="G406" s="5">
        <f t="shared" si="13"/>
        <v>925</v>
      </c>
    </row>
    <row r="407" spans="1:7" x14ac:dyDescent="0.25">
      <c r="A407">
        <v>132</v>
      </c>
      <c r="B407" t="s">
        <v>5</v>
      </c>
      <c r="C407" s="3">
        <v>39974.599710648145</v>
      </c>
      <c r="D407" s="3">
        <v>39974.602210648147</v>
      </c>
      <c r="E407" s="2">
        <f t="shared" si="12"/>
        <v>2.5000000023283064E-3</v>
      </c>
      <c r="F407" t="str">
        <f>CONCATENATE(INDEX(Telefonkönyv!$A$2:$A$63,MATCH(Hívások!A407,Telefonkönyv!$C$2:$C$63,0))," ",INDEX(Telefonkönyv!$B$2:$B$63,MATCH(Hívások!A407,Telefonkönyv!$C$2:$C$63,0)))</f>
        <v>Pap Zsófia ügyintéző</v>
      </c>
      <c r="G407" s="5">
        <f t="shared" si="13"/>
        <v>365</v>
      </c>
    </row>
    <row r="408" spans="1:7" x14ac:dyDescent="0.25">
      <c r="A408">
        <v>114</v>
      </c>
      <c r="B408" t="s">
        <v>11</v>
      </c>
      <c r="C408" s="3">
        <v>39974.600324074076</v>
      </c>
      <c r="D408" s="3">
        <v>39974.625196759262</v>
      </c>
      <c r="E408" s="2">
        <f t="shared" si="12"/>
        <v>2.4872685185982846E-2</v>
      </c>
      <c r="F408" t="str">
        <f>CONCATENATE(INDEX(Telefonkönyv!$A$2:$A$63,MATCH(Hívások!A408,Telefonkönyv!$C$2:$C$63,0))," ",INDEX(Telefonkönyv!$B$2:$B$63,MATCH(Hívások!A408,Telefonkönyv!$C$2:$C$63,0)))</f>
        <v>Bakonyi Mátyás ügyintéző</v>
      </c>
      <c r="G408" s="5">
        <f t="shared" si="13"/>
        <v>2925</v>
      </c>
    </row>
    <row r="409" spans="1:7" x14ac:dyDescent="0.25">
      <c r="A409">
        <v>124</v>
      </c>
      <c r="B409" t="s">
        <v>13</v>
      </c>
      <c r="C409" s="3">
        <v>39974.602199074077</v>
      </c>
      <c r="D409" s="3">
        <v>39974.611701388887</v>
      </c>
      <c r="E409" s="2">
        <f t="shared" si="12"/>
        <v>9.5023148096515797E-3</v>
      </c>
      <c r="F409" t="str">
        <f>CONCATENATE(INDEX(Telefonkönyv!$A$2:$A$63,MATCH(Hívások!A409,Telefonkönyv!$C$2:$C$63,0))," ",INDEX(Telefonkönyv!$B$2:$B$63,MATCH(Hívások!A409,Telefonkönyv!$C$2:$C$63,0)))</f>
        <v>Gelencsér László ügyintéző</v>
      </c>
      <c r="G409" s="5">
        <f t="shared" si="13"/>
        <v>1165</v>
      </c>
    </row>
    <row r="410" spans="1:7" x14ac:dyDescent="0.25">
      <c r="A410">
        <v>141</v>
      </c>
      <c r="B410" t="s">
        <v>10</v>
      </c>
      <c r="C410" s="3">
        <v>39974.606770833336</v>
      </c>
      <c r="D410" s="3">
        <v>39974.626770833333</v>
      </c>
      <c r="E410" s="2">
        <f t="shared" si="12"/>
        <v>1.9999999996798579E-2</v>
      </c>
      <c r="F410" t="str">
        <f>CONCATENATE(INDEX(Telefonkönyv!$A$2:$A$63,MATCH(Hívások!A410,Telefonkönyv!$C$2:$C$63,0))," ",INDEX(Telefonkönyv!$B$2:$B$63,MATCH(Hívások!A410,Telefonkönyv!$C$2:$C$63,0)))</f>
        <v>Harmath Szabolcs ügyintéző</v>
      </c>
      <c r="G410" s="5">
        <f t="shared" si="13"/>
        <v>2525</v>
      </c>
    </row>
    <row r="411" spans="1:7" x14ac:dyDescent="0.25">
      <c r="A411">
        <v>112</v>
      </c>
      <c r="B411" t="s">
        <v>13</v>
      </c>
      <c r="C411" s="3">
        <v>39974.613136574073</v>
      </c>
      <c r="D411" s="3">
        <v>39974.651504629626</v>
      </c>
      <c r="E411" s="2">
        <f t="shared" si="12"/>
        <v>3.8368055553291924E-2</v>
      </c>
      <c r="F411" t="str">
        <f>CONCATENATE(INDEX(Telefonkönyv!$A$2:$A$63,MATCH(Hívások!A411,Telefonkönyv!$C$2:$C$63,0))," ",INDEX(Telefonkönyv!$B$2:$B$63,MATCH(Hívások!A411,Telefonkönyv!$C$2:$C$63,0)))</f>
        <v>Tóth Vanda ügyintéző</v>
      </c>
      <c r="G411" s="5">
        <f t="shared" si="13"/>
        <v>4525</v>
      </c>
    </row>
    <row r="412" spans="1:7" x14ac:dyDescent="0.25">
      <c r="A412">
        <v>123</v>
      </c>
      <c r="B412" t="s">
        <v>7</v>
      </c>
      <c r="C412" s="3">
        <v>39974.619768518518</v>
      </c>
      <c r="D412" s="3">
        <v>39974.627708333333</v>
      </c>
      <c r="E412" s="2">
        <f t="shared" si="12"/>
        <v>7.9398148154723458E-3</v>
      </c>
      <c r="F412" t="str">
        <f>CONCATENATE(INDEX(Telefonkönyv!$A$2:$A$63,MATCH(Hívások!A412,Telefonkönyv!$C$2:$C$63,0))," ",INDEX(Telefonkönyv!$B$2:$B$63,MATCH(Hívások!A412,Telefonkönyv!$C$2:$C$63,0)))</f>
        <v>Juhász Andrea ügyintéző</v>
      </c>
      <c r="G412" s="5">
        <f t="shared" si="13"/>
        <v>950</v>
      </c>
    </row>
    <row r="413" spans="1:7" x14ac:dyDescent="0.25">
      <c r="A413">
        <v>127</v>
      </c>
      <c r="B413" t="s">
        <v>4</v>
      </c>
      <c r="C413" s="3">
        <v>39974.620659722219</v>
      </c>
      <c r="D413" s="3">
        <v>39974.623078703706</v>
      </c>
      <c r="E413" s="2">
        <f t="shared" si="12"/>
        <v>2.4189814866986126E-3</v>
      </c>
      <c r="F413" t="str">
        <f>CONCATENATE(INDEX(Telefonkönyv!$A$2:$A$63,MATCH(Hívások!A413,Telefonkönyv!$C$2:$C$63,0))," ",INDEX(Telefonkönyv!$B$2:$B$63,MATCH(Hívások!A413,Telefonkönyv!$C$2:$C$63,0)))</f>
        <v>Polgár Zsuzsa ügyintéző</v>
      </c>
      <c r="G413" s="5">
        <f t="shared" si="13"/>
        <v>340</v>
      </c>
    </row>
    <row r="414" spans="1:7" x14ac:dyDescent="0.25">
      <c r="A414">
        <v>143</v>
      </c>
      <c r="B414" t="s">
        <v>9</v>
      </c>
      <c r="C414" s="3">
        <v>39974.623055555552</v>
      </c>
      <c r="D414" s="3">
        <v>39974.633425925924</v>
      </c>
      <c r="E414" s="2">
        <f t="shared" si="12"/>
        <v>1.0370370371674653E-2</v>
      </c>
      <c r="F414" t="str">
        <f>CONCATENATE(INDEX(Telefonkönyv!$A$2:$A$63,MATCH(Hívások!A414,Telefonkönyv!$C$2:$C$63,0))," ",INDEX(Telefonkönyv!$B$2:$B$63,MATCH(Hívások!A414,Telefonkönyv!$C$2:$C$63,0)))</f>
        <v>Tringel Franciska ügyintéző</v>
      </c>
      <c r="G414" s="5">
        <f t="shared" si="13"/>
        <v>1175</v>
      </c>
    </row>
    <row r="415" spans="1:7" x14ac:dyDescent="0.25">
      <c r="A415">
        <v>160</v>
      </c>
      <c r="B415" t="s">
        <v>14</v>
      </c>
      <c r="C415" s="3">
        <v>39974.624571759261</v>
      </c>
      <c r="D415" s="3">
        <v>39974.66202546296</v>
      </c>
      <c r="E415" s="2">
        <f t="shared" si="12"/>
        <v>3.7453703698702157E-2</v>
      </c>
      <c r="F415" t="str">
        <f>CONCATENATE(INDEX(Telefonkönyv!$A$2:$A$63,MATCH(Hívások!A415,Telefonkönyv!$C$2:$C$63,0))," ",INDEX(Telefonkönyv!$B$2:$B$63,MATCH(Hívások!A415,Telefonkönyv!$C$2:$C$63,0)))</f>
        <v>Fosztó Gábor ügyintéző</v>
      </c>
      <c r="G415" s="5">
        <f t="shared" si="13"/>
        <v>4365</v>
      </c>
    </row>
    <row r="416" spans="1:7" x14ac:dyDescent="0.25">
      <c r="A416">
        <v>148</v>
      </c>
      <c r="B416" t="s">
        <v>8</v>
      </c>
      <c r="C416" s="3">
        <v>39974.628645833334</v>
      </c>
      <c r="D416" s="3">
        <v>39974.634756944448</v>
      </c>
      <c r="E416" s="2">
        <f t="shared" si="12"/>
        <v>6.1111111135687679E-3</v>
      </c>
      <c r="F416" t="str">
        <f>CONCATENATE(INDEX(Telefonkönyv!$A$2:$A$63,MATCH(Hívások!A416,Telefonkönyv!$C$2:$C$63,0))," ",INDEX(Telefonkönyv!$B$2:$B$63,MATCH(Hívások!A416,Telefonkönyv!$C$2:$C$63,0)))</f>
        <v>Mester Zsuzsa középvezető</v>
      </c>
      <c r="G416" s="5">
        <f t="shared" si="13"/>
        <v>765</v>
      </c>
    </row>
    <row r="417" spans="1:7" x14ac:dyDescent="0.25">
      <c r="A417">
        <v>105</v>
      </c>
      <c r="B417" t="s">
        <v>13</v>
      </c>
      <c r="C417" s="3">
        <v>39974.634282407409</v>
      </c>
      <c r="D417" s="3">
        <v>39974.672488425924</v>
      </c>
      <c r="E417" s="2">
        <f t="shared" si="12"/>
        <v>3.8206018514756579E-2</v>
      </c>
      <c r="F417" t="str">
        <f>CONCATENATE(INDEX(Telefonkönyv!$A$2:$A$63,MATCH(Hívások!A417,Telefonkönyv!$C$2:$C$63,0))," ",INDEX(Telefonkönyv!$B$2:$B$63,MATCH(Hívások!A417,Telefonkönyv!$C$2:$C$63,0)))</f>
        <v>Vadász Iván középvezető</v>
      </c>
      <c r="G417" s="5">
        <f t="shared" si="13"/>
        <v>4525</v>
      </c>
    </row>
    <row r="418" spans="1:7" x14ac:dyDescent="0.25">
      <c r="A418">
        <v>109</v>
      </c>
      <c r="B418" t="s">
        <v>15</v>
      </c>
      <c r="C418" s="3">
        <v>39974.636886574073</v>
      </c>
      <c r="D418" s="3">
        <v>39974.642511574071</v>
      </c>
      <c r="E418" s="2">
        <f t="shared" si="12"/>
        <v>5.6249999979627319E-3</v>
      </c>
      <c r="F418" t="str">
        <f>CONCATENATE(INDEX(Telefonkönyv!$A$2:$A$63,MATCH(Hívások!A418,Telefonkönyv!$C$2:$C$63,0))," ",INDEX(Telefonkönyv!$B$2:$B$63,MATCH(Hívások!A418,Telefonkönyv!$C$2:$C$63,0)))</f>
        <v>Lovas Imre ügyintéző</v>
      </c>
      <c r="G418" s="5">
        <f t="shared" si="13"/>
        <v>825</v>
      </c>
    </row>
    <row r="419" spans="1:7" x14ac:dyDescent="0.25">
      <c r="A419">
        <v>140</v>
      </c>
      <c r="B419" t="s">
        <v>5</v>
      </c>
      <c r="C419" s="3">
        <v>39974.644375000003</v>
      </c>
      <c r="D419" s="3">
        <v>39974.651388888888</v>
      </c>
      <c r="E419" s="2">
        <f t="shared" si="12"/>
        <v>7.0138888841029257E-3</v>
      </c>
      <c r="F419" t="str">
        <f>CONCATENATE(INDEX(Telefonkönyv!$A$2:$A$63,MATCH(Hívások!A419,Telefonkönyv!$C$2:$C$63,0))," ",INDEX(Telefonkönyv!$B$2:$B$63,MATCH(Hívások!A419,Telefonkönyv!$C$2:$C$63,0)))</f>
        <v>Szunomár Flóra ügyintéző</v>
      </c>
      <c r="G419" s="5">
        <f t="shared" si="13"/>
        <v>925</v>
      </c>
    </row>
    <row r="420" spans="1:7" x14ac:dyDescent="0.25">
      <c r="A420">
        <v>151</v>
      </c>
      <c r="B420" t="s">
        <v>15</v>
      </c>
      <c r="C420" s="3">
        <v>39974.646458333336</v>
      </c>
      <c r="D420" s="3">
        <v>39974.685289351852</v>
      </c>
      <c r="E420" s="2">
        <f t="shared" si="12"/>
        <v>3.8831018515338656E-2</v>
      </c>
      <c r="F420" t="str">
        <f>CONCATENATE(INDEX(Telefonkönyv!$A$2:$A$63,MATCH(Hívások!A420,Telefonkönyv!$C$2:$C$63,0))," ",INDEX(Telefonkönyv!$B$2:$B$63,MATCH(Hívások!A420,Telefonkönyv!$C$2:$C$63,0)))</f>
        <v>Lovas Helga ügyintéző</v>
      </c>
      <c r="G420" s="5">
        <f t="shared" si="13"/>
        <v>4820</v>
      </c>
    </row>
    <row r="421" spans="1:7" x14ac:dyDescent="0.25">
      <c r="A421">
        <v>121</v>
      </c>
      <c r="B421" t="s">
        <v>7</v>
      </c>
      <c r="C421" s="3">
        <v>39974.648148148146</v>
      </c>
      <c r="D421" s="3">
        <v>39974.676898148151</v>
      </c>
      <c r="E421" s="2">
        <f t="shared" si="12"/>
        <v>2.8750000004947651E-2</v>
      </c>
      <c r="F421" t="str">
        <f>CONCATENATE(INDEX(Telefonkönyv!$A$2:$A$63,MATCH(Hívások!A421,Telefonkönyv!$C$2:$C$63,0))," ",INDEX(Telefonkönyv!$B$2:$B$63,MATCH(Hívások!A421,Telefonkönyv!$C$2:$C$63,0)))</f>
        <v>Palles Katalin ügyintéző</v>
      </c>
      <c r="G421" s="5">
        <f t="shared" si="13"/>
        <v>3200</v>
      </c>
    </row>
    <row r="422" spans="1:7" x14ac:dyDescent="0.25">
      <c r="A422">
        <v>123</v>
      </c>
      <c r="B422" t="s">
        <v>7</v>
      </c>
      <c r="C422" s="3">
        <v>39974.652187500003</v>
      </c>
      <c r="D422" s="3">
        <v>39974.68414351852</v>
      </c>
      <c r="E422" s="2">
        <f t="shared" si="12"/>
        <v>3.195601851621177E-2</v>
      </c>
      <c r="F422" t="str">
        <f>CONCATENATE(INDEX(Telefonkönyv!$A$2:$A$63,MATCH(Hívások!A422,Telefonkönyv!$C$2:$C$63,0))," ",INDEX(Telefonkönyv!$B$2:$B$63,MATCH(Hívások!A422,Telefonkönyv!$C$2:$C$63,0)))</f>
        <v>Juhász Andrea ügyintéző</v>
      </c>
      <c r="G422" s="5">
        <f t="shared" si="13"/>
        <v>3575</v>
      </c>
    </row>
    <row r="423" spans="1:7" x14ac:dyDescent="0.25">
      <c r="A423">
        <v>148</v>
      </c>
      <c r="B423" t="s">
        <v>7</v>
      </c>
      <c r="C423" s="3">
        <v>39974.653692129628</v>
      </c>
      <c r="D423" s="3">
        <v>39974.676446759258</v>
      </c>
      <c r="E423" s="2">
        <f t="shared" si="12"/>
        <v>2.2754629630071577E-2</v>
      </c>
      <c r="F423" t="str">
        <f>CONCATENATE(INDEX(Telefonkönyv!$A$2:$A$63,MATCH(Hívások!A423,Telefonkönyv!$C$2:$C$63,0))," ",INDEX(Telefonkönyv!$B$2:$B$63,MATCH(Hívások!A423,Telefonkönyv!$C$2:$C$63,0)))</f>
        <v>Mester Zsuzsa középvezető</v>
      </c>
      <c r="G423" s="5">
        <f t="shared" si="13"/>
        <v>2525</v>
      </c>
    </row>
    <row r="424" spans="1:7" x14ac:dyDescent="0.25">
      <c r="A424">
        <v>136</v>
      </c>
      <c r="B424" t="s">
        <v>11</v>
      </c>
      <c r="C424" s="3">
        <v>39974.655046296299</v>
      </c>
      <c r="D424" s="3">
        <v>39974.674131944441</v>
      </c>
      <c r="E424" s="2">
        <f t="shared" si="12"/>
        <v>1.9085648142208811E-2</v>
      </c>
      <c r="F424" t="str">
        <f>CONCATENATE(INDEX(Telefonkönyv!$A$2:$A$63,MATCH(Hívások!A424,Telefonkönyv!$C$2:$C$63,0))," ",INDEX(Telefonkönyv!$B$2:$B$63,MATCH(Hívások!A424,Telefonkönyv!$C$2:$C$63,0)))</f>
        <v>Kégli Máté ügyintéző</v>
      </c>
      <c r="G424" s="5">
        <f t="shared" si="13"/>
        <v>2285</v>
      </c>
    </row>
    <row r="425" spans="1:7" x14ac:dyDescent="0.25">
      <c r="A425">
        <v>140</v>
      </c>
      <c r="B425" t="s">
        <v>5</v>
      </c>
      <c r="C425" s="3">
        <v>39974.6562962963</v>
      </c>
      <c r="D425" s="3">
        <v>39974.662881944445</v>
      </c>
      <c r="E425" s="2">
        <f t="shared" si="12"/>
        <v>6.5856481451191939E-3</v>
      </c>
      <c r="F425" t="str">
        <f>CONCATENATE(INDEX(Telefonkönyv!$A$2:$A$63,MATCH(Hívások!A425,Telefonkönyv!$C$2:$C$63,0))," ",INDEX(Telefonkönyv!$B$2:$B$63,MATCH(Hívások!A425,Telefonkönyv!$C$2:$C$63,0)))</f>
        <v>Szunomár Flóra ügyintéző</v>
      </c>
      <c r="G425" s="5">
        <f t="shared" si="13"/>
        <v>845</v>
      </c>
    </row>
    <row r="426" spans="1:7" x14ac:dyDescent="0.25">
      <c r="A426">
        <v>112</v>
      </c>
      <c r="B426" t="s">
        <v>13</v>
      </c>
      <c r="C426" s="3">
        <v>39974.657442129632</v>
      </c>
      <c r="D426" s="3">
        <v>39974.661689814813</v>
      </c>
      <c r="E426" s="2">
        <f t="shared" si="12"/>
        <v>4.2476851813262329E-3</v>
      </c>
      <c r="F426" t="str">
        <f>CONCATENATE(INDEX(Telefonkönyv!$A$2:$A$63,MATCH(Hívások!A426,Telefonkönyv!$C$2:$C$63,0))," ",INDEX(Telefonkönyv!$B$2:$B$63,MATCH(Hívások!A426,Telefonkönyv!$C$2:$C$63,0)))</f>
        <v>Tóth Vanda ügyintéző</v>
      </c>
      <c r="G426" s="5">
        <f t="shared" si="13"/>
        <v>605</v>
      </c>
    </row>
    <row r="427" spans="1:7" x14ac:dyDescent="0.25">
      <c r="A427">
        <v>118</v>
      </c>
      <c r="B427" t="s">
        <v>5</v>
      </c>
      <c r="C427" s="3">
        <v>39974.660196759258</v>
      </c>
      <c r="D427" s="3">
        <v>39974.68141203704</v>
      </c>
      <c r="E427" s="2">
        <f t="shared" si="12"/>
        <v>2.121527778217569E-2</v>
      </c>
      <c r="F427" t="str">
        <f>CONCATENATE(INDEX(Telefonkönyv!$A$2:$A$63,MATCH(Hívások!A427,Telefonkönyv!$C$2:$C$63,0))," ",INDEX(Telefonkönyv!$B$2:$B$63,MATCH(Hívások!A427,Telefonkönyv!$C$2:$C$63,0)))</f>
        <v>Ondrejó Anna ügyintéző</v>
      </c>
      <c r="G427" s="5">
        <f t="shared" si="13"/>
        <v>2525</v>
      </c>
    </row>
    <row r="428" spans="1:7" x14ac:dyDescent="0.25">
      <c r="A428">
        <v>159</v>
      </c>
      <c r="B428" t="s">
        <v>4</v>
      </c>
      <c r="C428" s="3">
        <v>39974.665312500001</v>
      </c>
      <c r="D428" s="3">
        <v>39974.688611111109</v>
      </c>
      <c r="E428" s="2">
        <f t="shared" si="12"/>
        <v>2.3298611107748002E-2</v>
      </c>
      <c r="F428" t="str">
        <f>CONCATENATE(INDEX(Telefonkönyv!$A$2:$A$63,MATCH(Hívások!A428,Telefonkönyv!$C$2:$C$63,0))," ",INDEX(Telefonkönyv!$B$2:$B$63,MATCH(Hívások!A428,Telefonkönyv!$C$2:$C$63,0)))</f>
        <v>Pap Nikolett ügyintéző</v>
      </c>
      <c r="G428" s="5">
        <f t="shared" si="13"/>
        <v>2440</v>
      </c>
    </row>
    <row r="429" spans="1:7" x14ac:dyDescent="0.25">
      <c r="A429">
        <v>158</v>
      </c>
      <c r="B429" t="s">
        <v>8</v>
      </c>
      <c r="C429" s="3">
        <v>39974.679120370369</v>
      </c>
      <c r="D429" s="3">
        <v>39974.694918981484</v>
      </c>
      <c r="E429" s="2">
        <f t="shared" si="12"/>
        <v>1.5798611115314998E-2</v>
      </c>
      <c r="F429" t="str">
        <f>CONCATENATE(INDEX(Telefonkönyv!$A$2:$A$63,MATCH(Hívások!A429,Telefonkönyv!$C$2:$C$63,0))," ",INDEX(Telefonkönyv!$B$2:$B$63,MATCH(Hívások!A429,Telefonkönyv!$C$2:$C$63,0)))</f>
        <v>Sánta Tibor középvezető</v>
      </c>
      <c r="G429" s="5">
        <f t="shared" si="13"/>
        <v>1885</v>
      </c>
    </row>
    <row r="430" spans="1:7" x14ac:dyDescent="0.25">
      <c r="A430">
        <v>136</v>
      </c>
      <c r="B430" t="s">
        <v>11</v>
      </c>
      <c r="C430" s="3">
        <v>39974.679699074077</v>
      </c>
      <c r="D430" s="3">
        <v>39974.713819444441</v>
      </c>
      <c r="E430" s="2">
        <f t="shared" si="12"/>
        <v>3.4120370364689734E-2</v>
      </c>
      <c r="F430" t="str">
        <f>CONCATENATE(INDEX(Telefonkönyv!$A$2:$A$63,MATCH(Hívások!A430,Telefonkönyv!$C$2:$C$63,0))," ",INDEX(Telefonkönyv!$B$2:$B$63,MATCH(Hívások!A430,Telefonkönyv!$C$2:$C$63,0)))</f>
        <v>Kégli Máté ügyintéző</v>
      </c>
      <c r="G430" s="5">
        <f t="shared" si="13"/>
        <v>4045</v>
      </c>
    </row>
    <row r="431" spans="1:7" x14ac:dyDescent="0.25">
      <c r="A431">
        <v>119</v>
      </c>
      <c r="B431" t="s">
        <v>10</v>
      </c>
      <c r="C431" s="3">
        <v>39974.683344907404</v>
      </c>
      <c r="D431" s="3">
        <v>39974.693182870367</v>
      </c>
      <c r="E431" s="2">
        <f t="shared" si="12"/>
        <v>9.8379629635019228E-3</v>
      </c>
      <c r="F431" t="str">
        <f>CONCATENATE(INDEX(Telefonkönyv!$A$2:$A$63,MATCH(Hívások!A431,Telefonkönyv!$C$2:$C$63,0))," ",INDEX(Telefonkönyv!$B$2:$B$63,MATCH(Hívások!A431,Telefonkönyv!$C$2:$C$63,0)))</f>
        <v>Kövér Krisztina ügyintéző</v>
      </c>
      <c r="G431" s="5">
        <f t="shared" si="13"/>
        <v>1335</v>
      </c>
    </row>
    <row r="432" spans="1:7" x14ac:dyDescent="0.25">
      <c r="A432">
        <v>154</v>
      </c>
      <c r="B432" t="s">
        <v>8</v>
      </c>
      <c r="C432" s="3">
        <v>39974.685381944444</v>
      </c>
      <c r="D432" s="3">
        <v>39974.687881944446</v>
      </c>
      <c r="E432" s="2">
        <f t="shared" si="12"/>
        <v>2.5000000023283064E-3</v>
      </c>
      <c r="F432" t="str">
        <f>CONCATENATE(INDEX(Telefonkönyv!$A$2:$A$63,MATCH(Hívások!A432,Telefonkönyv!$C$2:$C$63,0))," ",INDEX(Telefonkönyv!$B$2:$B$63,MATCH(Hívások!A432,Telefonkönyv!$C$2:$C$63,0)))</f>
        <v>Bozsó Bálint ügyintéző</v>
      </c>
      <c r="G432" s="5">
        <f t="shared" si="13"/>
        <v>365</v>
      </c>
    </row>
    <row r="433" spans="1:7" x14ac:dyDescent="0.25">
      <c r="A433">
        <v>108</v>
      </c>
      <c r="B433" t="s">
        <v>13</v>
      </c>
      <c r="C433" s="3">
        <v>39974.687465277777</v>
      </c>
      <c r="D433" s="3">
        <v>39974.688796296294</v>
      </c>
      <c r="E433" s="2">
        <f t="shared" si="12"/>
        <v>1.3310185167938471E-3</v>
      </c>
      <c r="F433" t="str">
        <f>CONCATENATE(INDEX(Telefonkönyv!$A$2:$A$63,MATCH(Hívások!A433,Telefonkönyv!$C$2:$C$63,0))," ",INDEX(Telefonkönyv!$B$2:$B$63,MATCH(Hívások!A433,Telefonkönyv!$C$2:$C$63,0)))</f>
        <v>Csurai Fruzsina ügyintéző</v>
      </c>
      <c r="G433" s="5">
        <f t="shared" si="13"/>
        <v>205</v>
      </c>
    </row>
    <row r="434" spans="1:7" x14ac:dyDescent="0.25">
      <c r="A434">
        <v>116</v>
      </c>
      <c r="B434" t="s">
        <v>9</v>
      </c>
      <c r="C434" s="3">
        <v>39974.687974537039</v>
      </c>
      <c r="D434" s="3">
        <v>39974.694699074076</v>
      </c>
      <c r="E434" s="2">
        <f t="shared" si="12"/>
        <v>6.7245370373711921E-3</v>
      </c>
      <c r="F434" t="str">
        <f>CONCATENATE(INDEX(Telefonkönyv!$A$2:$A$63,MATCH(Hívások!A434,Telefonkönyv!$C$2:$C$63,0))," ",INDEX(Telefonkönyv!$B$2:$B$63,MATCH(Hívások!A434,Telefonkönyv!$C$2:$C$63,0)))</f>
        <v>Mák Anna ügyintéző</v>
      </c>
      <c r="G434" s="5">
        <f t="shared" si="13"/>
        <v>800</v>
      </c>
    </row>
    <row r="435" spans="1:7" x14ac:dyDescent="0.25">
      <c r="A435">
        <v>104</v>
      </c>
      <c r="B435" t="s">
        <v>5</v>
      </c>
      <c r="C435" s="3">
        <v>39974.688090277778</v>
      </c>
      <c r="D435" s="3">
        <v>39974.722337962965</v>
      </c>
      <c r="E435" s="2">
        <f t="shared" si="12"/>
        <v>3.4247685187438037E-2</v>
      </c>
      <c r="F435" t="str">
        <f>CONCATENATE(INDEX(Telefonkönyv!$A$2:$A$63,MATCH(Hívások!A435,Telefonkönyv!$C$2:$C$63,0))," ",INDEX(Telefonkönyv!$B$2:$B$63,MATCH(Hívások!A435,Telefonkönyv!$C$2:$C$63,0)))</f>
        <v>Laki Tamara ügyintéző</v>
      </c>
      <c r="G435" s="5">
        <f t="shared" si="13"/>
        <v>4045</v>
      </c>
    </row>
    <row r="436" spans="1:7" x14ac:dyDescent="0.25">
      <c r="A436">
        <v>151</v>
      </c>
      <c r="B436" t="s">
        <v>15</v>
      </c>
      <c r="C436" s="3">
        <v>39974.692557870374</v>
      </c>
      <c r="D436" s="3">
        <v>39974.7265162037</v>
      </c>
      <c r="E436" s="2">
        <f t="shared" si="12"/>
        <v>3.3958333326154388E-2</v>
      </c>
      <c r="F436" t="str">
        <f>CONCATENATE(INDEX(Telefonkönyv!$A$2:$A$63,MATCH(Hívások!A436,Telefonkönyv!$C$2:$C$63,0))," ",INDEX(Telefonkönyv!$B$2:$B$63,MATCH(Hívások!A436,Telefonkönyv!$C$2:$C$63,0)))</f>
        <v>Lovas Helga ügyintéző</v>
      </c>
      <c r="G436" s="5">
        <f t="shared" si="13"/>
        <v>4225</v>
      </c>
    </row>
    <row r="437" spans="1:7" x14ac:dyDescent="0.25">
      <c r="A437">
        <v>126</v>
      </c>
      <c r="B437" t="s">
        <v>4</v>
      </c>
      <c r="C437" s="3">
        <v>39974.693668981483</v>
      </c>
      <c r="D437" s="3">
        <v>39974.698946759258</v>
      </c>
      <c r="E437" s="2">
        <f t="shared" si="12"/>
        <v>5.277777774608694E-3</v>
      </c>
      <c r="F437" t="str">
        <f>CONCATENATE(INDEX(Telefonkönyv!$A$2:$A$63,MATCH(Hívások!A437,Telefonkönyv!$C$2:$C$63,0))," ",INDEX(Telefonkönyv!$B$2:$B$63,MATCH(Hívások!A437,Telefonkönyv!$C$2:$C$63,0)))</f>
        <v>Hadviga Márton ügyintéző</v>
      </c>
      <c r="G437" s="5">
        <f t="shared" si="13"/>
        <v>620</v>
      </c>
    </row>
    <row r="438" spans="1:7" x14ac:dyDescent="0.25">
      <c r="A438">
        <v>152</v>
      </c>
      <c r="B438" t="s">
        <v>6</v>
      </c>
      <c r="C438" s="3">
        <v>39974.693761574075</v>
      </c>
      <c r="D438" s="3">
        <v>39974.706724537034</v>
      </c>
      <c r="E438" s="2">
        <f t="shared" si="12"/>
        <v>1.2962962959136348E-2</v>
      </c>
      <c r="F438" t="str">
        <f>CONCATENATE(INDEX(Telefonkönyv!$A$2:$A$63,MATCH(Hívások!A438,Telefonkönyv!$C$2:$C$63,0))," ",INDEX(Telefonkönyv!$B$2:$B$63,MATCH(Hívások!A438,Telefonkönyv!$C$2:$C$63,0)))</f>
        <v>Viola Klára ügyintéző</v>
      </c>
      <c r="G438" s="5">
        <f t="shared" si="13"/>
        <v>1565</v>
      </c>
    </row>
    <row r="439" spans="1:7" x14ac:dyDescent="0.25">
      <c r="A439">
        <v>144</v>
      </c>
      <c r="B439" t="s">
        <v>14</v>
      </c>
      <c r="C439" s="3">
        <v>39974.69462962963</v>
      </c>
      <c r="D439" s="3">
        <v>39974.728634259256</v>
      </c>
      <c r="E439" s="2">
        <f t="shared" si="12"/>
        <v>3.400462962599704E-2</v>
      </c>
      <c r="F439" t="str">
        <f>CONCATENATE(INDEX(Telefonkönyv!$A$2:$A$63,MATCH(Hívások!A439,Telefonkönyv!$C$2:$C$63,0))," ",INDEX(Telefonkönyv!$B$2:$B$63,MATCH(Hívások!A439,Telefonkönyv!$C$2:$C$63,0)))</f>
        <v>Bózsing Gergely ügyintéző</v>
      </c>
      <c r="G439" s="5">
        <f t="shared" si="13"/>
        <v>3965</v>
      </c>
    </row>
    <row r="440" spans="1:7" x14ac:dyDescent="0.25">
      <c r="A440">
        <v>155</v>
      </c>
      <c r="B440" t="s">
        <v>9</v>
      </c>
      <c r="C440" s="3">
        <v>39974.695659722223</v>
      </c>
      <c r="D440" s="3">
        <v>39974.719328703701</v>
      </c>
      <c r="E440" s="2">
        <f t="shared" si="12"/>
        <v>2.3668981477385387E-2</v>
      </c>
      <c r="F440" t="str">
        <f>CONCATENATE(INDEX(Telefonkönyv!$A$2:$A$63,MATCH(Hívások!A440,Telefonkönyv!$C$2:$C$63,0))," ",INDEX(Telefonkönyv!$B$2:$B$63,MATCH(Hívások!A440,Telefonkönyv!$C$2:$C$63,0)))</f>
        <v>Bölöni Antal ügyintéző</v>
      </c>
      <c r="G440" s="5">
        <f t="shared" si="13"/>
        <v>2675</v>
      </c>
    </row>
    <row r="441" spans="1:7" x14ac:dyDescent="0.25">
      <c r="A441">
        <v>131</v>
      </c>
      <c r="B441" t="s">
        <v>5</v>
      </c>
      <c r="C441" s="3">
        <v>39974.703587962962</v>
      </c>
      <c r="D441" s="3">
        <v>39974.732256944444</v>
      </c>
      <c r="E441" s="2">
        <f t="shared" si="12"/>
        <v>2.8668981482042E-2</v>
      </c>
      <c r="F441" t="str">
        <f>CONCATENATE(INDEX(Telefonkönyv!$A$2:$A$63,MATCH(Hívások!A441,Telefonkönyv!$C$2:$C$63,0))," ",INDEX(Telefonkönyv!$B$2:$B$63,MATCH(Hívások!A441,Telefonkönyv!$C$2:$C$63,0)))</f>
        <v>Arany Attila ügyintéző</v>
      </c>
      <c r="G441" s="5">
        <f t="shared" si="13"/>
        <v>3405</v>
      </c>
    </row>
    <row r="442" spans="1:7" x14ac:dyDescent="0.25">
      <c r="A442">
        <v>148</v>
      </c>
      <c r="B442" t="s">
        <v>5</v>
      </c>
      <c r="C442" s="3">
        <v>39974.708321759259</v>
      </c>
      <c r="D442" s="3">
        <v>39974.71292824074</v>
      </c>
      <c r="E442" s="2">
        <f t="shared" si="12"/>
        <v>4.6064814814599231E-3</v>
      </c>
      <c r="F442" t="str">
        <f>CONCATENATE(INDEX(Telefonkönyv!$A$2:$A$63,MATCH(Hívások!A442,Telefonkönyv!$C$2:$C$63,0))," ",INDEX(Telefonkönyv!$B$2:$B$63,MATCH(Hívások!A442,Telefonkönyv!$C$2:$C$63,0)))</f>
        <v>Mester Zsuzsa középvezető</v>
      </c>
      <c r="G442" s="5">
        <f t="shared" si="13"/>
        <v>605</v>
      </c>
    </row>
    <row r="443" spans="1:7" x14ac:dyDescent="0.25">
      <c r="A443">
        <v>116</v>
      </c>
      <c r="B443" t="s">
        <v>9</v>
      </c>
      <c r="C443" s="3">
        <v>39974.708622685182</v>
      </c>
      <c r="D443" s="3">
        <v>39974.731006944443</v>
      </c>
      <c r="E443" s="2">
        <f t="shared" si="12"/>
        <v>2.2384259260434192E-2</v>
      </c>
      <c r="F443" t="str">
        <f>CONCATENATE(INDEX(Telefonkönyv!$A$2:$A$63,MATCH(Hívások!A443,Telefonkönyv!$C$2:$C$63,0))," ",INDEX(Telefonkönyv!$B$2:$B$63,MATCH(Hívások!A443,Telefonkönyv!$C$2:$C$63,0)))</f>
        <v>Mák Anna ügyintéző</v>
      </c>
      <c r="G443" s="5">
        <f t="shared" si="13"/>
        <v>2525</v>
      </c>
    </row>
    <row r="444" spans="1:7" x14ac:dyDescent="0.25">
      <c r="A444">
        <v>156</v>
      </c>
      <c r="B444" t="s">
        <v>7</v>
      </c>
      <c r="C444" s="3">
        <v>39974.708645833336</v>
      </c>
      <c r="D444" s="3">
        <v>39974.712870370371</v>
      </c>
      <c r="E444" s="2">
        <f t="shared" si="12"/>
        <v>4.2245370350428857E-3</v>
      </c>
      <c r="F444" t="str">
        <f>CONCATENATE(INDEX(Telefonkönyv!$A$2:$A$63,MATCH(Hívások!A444,Telefonkönyv!$C$2:$C$63,0))," ",INDEX(Telefonkönyv!$B$2:$B$63,MATCH(Hívások!A444,Telefonkönyv!$C$2:$C$63,0)))</f>
        <v>Ormai Nikolett ügyintéző</v>
      </c>
      <c r="G444" s="5">
        <f t="shared" si="13"/>
        <v>575</v>
      </c>
    </row>
    <row r="445" spans="1:7" x14ac:dyDescent="0.25">
      <c r="A445">
        <v>118</v>
      </c>
      <c r="B445" t="s">
        <v>5</v>
      </c>
      <c r="C445" s="3">
        <v>39974.709861111114</v>
      </c>
      <c r="D445" s="3">
        <v>39974.732187499998</v>
      </c>
      <c r="E445" s="2">
        <f t="shared" si="12"/>
        <v>2.2326388883811887E-2</v>
      </c>
      <c r="F445" t="str">
        <f>CONCATENATE(INDEX(Telefonkönyv!$A$2:$A$63,MATCH(Hívások!A445,Telefonkönyv!$C$2:$C$63,0))," ",INDEX(Telefonkönyv!$B$2:$B$63,MATCH(Hívások!A445,Telefonkönyv!$C$2:$C$63,0)))</f>
        <v>Ondrejó Anna ügyintéző</v>
      </c>
      <c r="G445" s="5">
        <f t="shared" si="13"/>
        <v>2685</v>
      </c>
    </row>
    <row r="446" spans="1:7" x14ac:dyDescent="0.25">
      <c r="A446">
        <v>145</v>
      </c>
      <c r="B446" t="s">
        <v>12</v>
      </c>
      <c r="C446" s="3">
        <v>39974.710706018515</v>
      </c>
      <c r="D446" s="3">
        <v>39974.721956018519</v>
      </c>
      <c r="E446" s="2">
        <f t="shared" si="12"/>
        <v>1.1250000003201421E-2</v>
      </c>
      <c r="F446" t="str">
        <f>CONCATENATE(INDEX(Telefonkönyv!$A$2:$A$63,MATCH(Hívások!A446,Telefonkönyv!$C$2:$C$63,0))," ",INDEX(Telefonkönyv!$B$2:$B$63,MATCH(Hívások!A446,Telefonkönyv!$C$2:$C$63,0)))</f>
        <v>Bednai Linda ügyintéző</v>
      </c>
      <c r="G446" s="5">
        <f t="shared" si="13"/>
        <v>1325</v>
      </c>
    </row>
    <row r="447" spans="1:7" x14ac:dyDescent="0.25">
      <c r="A447">
        <v>124</v>
      </c>
      <c r="B447" t="s">
        <v>13</v>
      </c>
      <c r="C447" s="3">
        <v>39974.710972222223</v>
      </c>
      <c r="D447" s="3">
        <v>39974.741099537037</v>
      </c>
      <c r="E447" s="2">
        <f t="shared" si="12"/>
        <v>3.0127314814308193E-2</v>
      </c>
      <c r="F447" t="str">
        <f>CONCATENATE(INDEX(Telefonkönyv!$A$2:$A$63,MATCH(Hívások!A447,Telefonkönyv!$C$2:$C$63,0))," ",INDEX(Telefonkönyv!$B$2:$B$63,MATCH(Hívások!A447,Telefonkönyv!$C$2:$C$63,0)))</f>
        <v>Gelencsér László ügyintéző</v>
      </c>
      <c r="G447" s="5">
        <f t="shared" si="13"/>
        <v>3565</v>
      </c>
    </row>
    <row r="448" spans="1:7" x14ac:dyDescent="0.25">
      <c r="A448">
        <v>114</v>
      </c>
      <c r="B448" t="s">
        <v>11</v>
      </c>
      <c r="C448" s="3">
        <v>39974.715289351851</v>
      </c>
      <c r="D448" s="3">
        <v>39974.725127314814</v>
      </c>
      <c r="E448" s="2">
        <f t="shared" si="12"/>
        <v>9.8379629635019228E-3</v>
      </c>
      <c r="F448" t="str">
        <f>CONCATENATE(INDEX(Telefonkönyv!$A$2:$A$63,MATCH(Hívások!A448,Telefonkönyv!$C$2:$C$63,0))," ",INDEX(Telefonkönyv!$B$2:$B$63,MATCH(Hívások!A448,Telefonkönyv!$C$2:$C$63,0)))</f>
        <v>Bakonyi Mátyás ügyintéző</v>
      </c>
      <c r="G448" s="5">
        <f t="shared" si="13"/>
        <v>1245</v>
      </c>
    </row>
    <row r="449" spans="1:7" x14ac:dyDescent="0.25">
      <c r="A449">
        <v>126</v>
      </c>
      <c r="B449" t="s">
        <v>4</v>
      </c>
      <c r="C449" s="3">
        <v>39974.718553240738</v>
      </c>
      <c r="D449" s="3">
        <v>39974.72515046296</v>
      </c>
      <c r="E449" s="2">
        <f t="shared" si="12"/>
        <v>6.5972222218988463E-3</v>
      </c>
      <c r="F449" t="str">
        <f>CONCATENATE(INDEX(Telefonkönyv!$A$2:$A$63,MATCH(Hívások!A449,Telefonkönyv!$C$2:$C$63,0))," ",INDEX(Telefonkönyv!$B$2:$B$63,MATCH(Hívások!A449,Telefonkönyv!$C$2:$C$63,0)))</f>
        <v>Hadviga Márton ügyintéző</v>
      </c>
      <c r="G449" s="5">
        <f t="shared" si="13"/>
        <v>760</v>
      </c>
    </row>
    <row r="450" spans="1:7" x14ac:dyDescent="0.25">
      <c r="A450">
        <v>101</v>
      </c>
      <c r="B450" t="s">
        <v>11</v>
      </c>
      <c r="C450" s="3">
        <v>39974.718784722223</v>
      </c>
      <c r="D450" s="3">
        <v>39974.752997685187</v>
      </c>
      <c r="E450" s="2">
        <f t="shared" si="12"/>
        <v>3.4212962964375038E-2</v>
      </c>
      <c r="F450" t="str">
        <f>CONCATENATE(INDEX(Telefonkönyv!$A$2:$A$63,MATCH(Hívások!A450,Telefonkönyv!$C$2:$C$63,0))," ",INDEX(Telefonkönyv!$B$2:$B$63,MATCH(Hívások!A450,Telefonkönyv!$C$2:$C$63,0)))</f>
        <v>Szatmári Miklós ügyintéző</v>
      </c>
      <c r="G450" s="5">
        <f t="shared" si="13"/>
        <v>4045</v>
      </c>
    </row>
    <row r="451" spans="1:7" x14ac:dyDescent="0.25">
      <c r="A451">
        <v>109</v>
      </c>
      <c r="B451" t="s">
        <v>15</v>
      </c>
      <c r="C451" s="3">
        <v>39974.720636574071</v>
      </c>
      <c r="D451" s="3">
        <v>39974.735347222224</v>
      </c>
      <c r="E451" s="2">
        <f t="shared" ref="E451:E514" si="14">D451-C451</f>
        <v>1.471064815268619E-2</v>
      </c>
      <c r="F451" t="str">
        <f>CONCATENATE(INDEX(Telefonkönyv!$A$2:$A$63,MATCH(Hívások!A451,Telefonkönyv!$C$2:$C$63,0))," ",INDEX(Telefonkönyv!$B$2:$B$63,MATCH(Hívások!A451,Telefonkönyv!$C$2:$C$63,0)))</f>
        <v>Lovas Imre ügyintéző</v>
      </c>
      <c r="G451" s="5">
        <f t="shared" ref="G451:G514" si="15">VLOOKUP(B451,$P$2:$S$13,3,FALSE)+IF(SECOND(E451)=0,MINUTE(E451),MINUTE(E451)+1)*VLOOKUP(B451,$P$2:$S$13,4,FALSE)</f>
        <v>1930</v>
      </c>
    </row>
    <row r="452" spans="1:7" x14ac:dyDescent="0.25">
      <c r="A452">
        <v>123</v>
      </c>
      <c r="B452" t="s">
        <v>7</v>
      </c>
      <c r="C452" s="3">
        <v>39974.720879629633</v>
      </c>
      <c r="D452" s="3">
        <v>39974.721377314818</v>
      </c>
      <c r="E452" s="2">
        <f t="shared" si="14"/>
        <v>4.9768518510973081E-4</v>
      </c>
      <c r="F452" t="str">
        <f>CONCATENATE(INDEX(Telefonkönyv!$A$2:$A$63,MATCH(Hívások!A452,Telefonkönyv!$C$2:$C$63,0))," ",INDEX(Telefonkönyv!$B$2:$B$63,MATCH(Hívások!A452,Telefonkönyv!$C$2:$C$63,0)))</f>
        <v>Juhász Andrea ügyintéző</v>
      </c>
      <c r="G452" s="5">
        <f t="shared" si="15"/>
        <v>125</v>
      </c>
    </row>
    <row r="453" spans="1:7" x14ac:dyDescent="0.25">
      <c r="A453">
        <v>155</v>
      </c>
      <c r="B453" t="s">
        <v>9</v>
      </c>
      <c r="C453" s="3">
        <v>39974.723460648151</v>
      </c>
      <c r="D453" s="3">
        <v>39974.728043981479</v>
      </c>
      <c r="E453" s="2">
        <f t="shared" si="14"/>
        <v>4.5833333279006183E-3</v>
      </c>
      <c r="F453" t="str">
        <f>CONCATENATE(INDEX(Telefonkönyv!$A$2:$A$63,MATCH(Hívások!A453,Telefonkönyv!$C$2:$C$63,0))," ",INDEX(Telefonkönyv!$B$2:$B$63,MATCH(Hívások!A453,Telefonkönyv!$C$2:$C$63,0)))</f>
        <v>Bölöni Antal ügyintéző</v>
      </c>
      <c r="G453" s="5">
        <f t="shared" si="15"/>
        <v>575</v>
      </c>
    </row>
    <row r="454" spans="1:7" x14ac:dyDescent="0.25">
      <c r="A454">
        <v>126</v>
      </c>
      <c r="B454" t="s">
        <v>4</v>
      </c>
      <c r="C454" s="3">
        <v>39974.727175925924</v>
      </c>
      <c r="D454" s="3">
        <v>39974.750092592592</v>
      </c>
      <c r="E454" s="2">
        <f t="shared" si="14"/>
        <v>2.2916666668606922E-2</v>
      </c>
      <c r="F454" t="str">
        <f>CONCATENATE(INDEX(Telefonkönyv!$A$2:$A$63,MATCH(Hívások!A454,Telefonkönyv!$C$2:$C$63,0))," ",INDEX(Telefonkönyv!$B$2:$B$63,MATCH(Hívások!A454,Telefonkönyv!$C$2:$C$63,0)))</f>
        <v>Hadviga Márton ügyintéző</v>
      </c>
      <c r="G454" s="5">
        <f t="shared" si="15"/>
        <v>2370</v>
      </c>
    </row>
    <row r="455" spans="1:7" x14ac:dyDescent="0.25">
      <c r="A455">
        <v>156</v>
      </c>
      <c r="B455" t="s">
        <v>7</v>
      </c>
      <c r="C455" s="3">
        <v>39974.727986111109</v>
      </c>
      <c r="D455" s="3">
        <v>39974.748229166667</v>
      </c>
      <c r="E455" s="2">
        <f t="shared" si="14"/>
        <v>2.0243055558239575E-2</v>
      </c>
      <c r="F455" t="str">
        <f>CONCATENATE(INDEX(Telefonkönyv!$A$2:$A$63,MATCH(Hívások!A455,Telefonkönyv!$C$2:$C$63,0))," ",INDEX(Telefonkönyv!$B$2:$B$63,MATCH(Hívások!A455,Telefonkönyv!$C$2:$C$63,0)))</f>
        <v>Ormai Nikolett ügyintéző</v>
      </c>
      <c r="G455" s="5">
        <f t="shared" si="15"/>
        <v>2300</v>
      </c>
    </row>
    <row r="456" spans="1:7" x14ac:dyDescent="0.25">
      <c r="A456">
        <v>121</v>
      </c>
      <c r="B456" t="s">
        <v>7</v>
      </c>
      <c r="C456" s="3">
        <v>39974.728391203702</v>
      </c>
      <c r="D456" s="3">
        <v>39974.73196759259</v>
      </c>
      <c r="E456" s="2">
        <f t="shared" si="14"/>
        <v>3.5763888881774619E-3</v>
      </c>
      <c r="F456" t="str">
        <f>CONCATENATE(INDEX(Telefonkönyv!$A$2:$A$63,MATCH(Hívások!A456,Telefonkönyv!$C$2:$C$63,0))," ",INDEX(Telefonkönyv!$B$2:$B$63,MATCH(Hívások!A456,Telefonkönyv!$C$2:$C$63,0)))</f>
        <v>Palles Katalin ügyintéző</v>
      </c>
      <c r="G456" s="5">
        <f t="shared" si="15"/>
        <v>500</v>
      </c>
    </row>
    <row r="457" spans="1:7" x14ac:dyDescent="0.25">
      <c r="A457">
        <v>148</v>
      </c>
      <c r="B457" t="s">
        <v>8</v>
      </c>
      <c r="C457" s="3">
        <v>39974.730324074073</v>
      </c>
      <c r="D457" s="3">
        <v>39974.733483796299</v>
      </c>
      <c r="E457" s="2">
        <f t="shared" si="14"/>
        <v>3.1597222259733826E-3</v>
      </c>
      <c r="F457" t="str">
        <f>CONCATENATE(INDEX(Telefonkönyv!$A$2:$A$63,MATCH(Hívások!A457,Telefonkönyv!$C$2:$C$63,0))," ",INDEX(Telefonkönyv!$B$2:$B$63,MATCH(Hívások!A457,Telefonkönyv!$C$2:$C$63,0)))</f>
        <v>Mester Zsuzsa középvezető</v>
      </c>
      <c r="G457" s="5">
        <f t="shared" si="15"/>
        <v>445</v>
      </c>
    </row>
    <row r="458" spans="1:7" x14ac:dyDescent="0.25">
      <c r="A458">
        <v>120</v>
      </c>
      <c r="B458" t="s">
        <v>12</v>
      </c>
      <c r="C458" s="3">
        <v>39974.737962962965</v>
      </c>
      <c r="D458" s="3">
        <v>39974.755798611113</v>
      </c>
      <c r="E458" s="2">
        <f t="shared" si="14"/>
        <v>1.7835648148320615E-2</v>
      </c>
      <c r="F458" t="str">
        <f>CONCATENATE(INDEX(Telefonkönyv!$A$2:$A$63,MATCH(Hívások!A458,Telefonkönyv!$C$2:$C$63,0))," ",INDEX(Telefonkönyv!$B$2:$B$63,MATCH(Hívások!A458,Telefonkönyv!$C$2:$C$63,0)))</f>
        <v>Szalay Ákos ügyintéző</v>
      </c>
      <c r="G458" s="5">
        <f t="shared" si="15"/>
        <v>2000</v>
      </c>
    </row>
    <row r="459" spans="1:7" x14ac:dyDescent="0.25">
      <c r="A459">
        <v>150</v>
      </c>
      <c r="B459" t="s">
        <v>5</v>
      </c>
      <c r="C459" s="3">
        <v>39974.740208333336</v>
      </c>
      <c r="D459" s="3">
        <v>39974.747291666667</v>
      </c>
      <c r="E459" s="2">
        <f t="shared" si="14"/>
        <v>7.0833333302289248E-3</v>
      </c>
      <c r="F459" t="str">
        <f>CONCATENATE(INDEX(Telefonkönyv!$A$2:$A$63,MATCH(Hívások!A459,Telefonkönyv!$C$2:$C$63,0))," ",INDEX(Telefonkönyv!$B$2:$B$63,MATCH(Hívások!A459,Telefonkönyv!$C$2:$C$63,0)))</f>
        <v>Virt Kornél ügyintéző</v>
      </c>
      <c r="G459" s="5">
        <f t="shared" si="15"/>
        <v>925</v>
      </c>
    </row>
    <row r="460" spans="1:7" x14ac:dyDescent="0.25">
      <c r="A460">
        <v>149</v>
      </c>
      <c r="B460" t="s">
        <v>5</v>
      </c>
      <c r="C460" s="3">
        <v>39974.741018518522</v>
      </c>
      <c r="D460" s="3">
        <v>39974.758148148147</v>
      </c>
      <c r="E460" s="2">
        <f t="shared" si="14"/>
        <v>1.7129629624832887E-2</v>
      </c>
      <c r="F460" t="str">
        <f>CONCATENATE(INDEX(Telefonkönyv!$A$2:$A$63,MATCH(Hívások!A460,Telefonkönyv!$C$2:$C$63,0))," ",INDEX(Telefonkönyv!$B$2:$B$63,MATCH(Hívások!A460,Telefonkönyv!$C$2:$C$63,0)))</f>
        <v>Kerekes Zoltán középvezető</v>
      </c>
      <c r="G460" s="5">
        <f t="shared" si="15"/>
        <v>2045</v>
      </c>
    </row>
    <row r="461" spans="1:7" x14ac:dyDescent="0.25">
      <c r="A461">
        <v>108</v>
      </c>
      <c r="B461" t="s">
        <v>13</v>
      </c>
      <c r="C461" s="3">
        <v>39974.742731481485</v>
      </c>
      <c r="D461" s="3">
        <v>39974.742974537039</v>
      </c>
      <c r="E461" s="2">
        <f t="shared" si="14"/>
        <v>2.4305555416503921E-4</v>
      </c>
      <c r="F461" t="str">
        <f>CONCATENATE(INDEX(Telefonkönyv!$A$2:$A$63,MATCH(Hívások!A461,Telefonkönyv!$C$2:$C$63,0))," ",INDEX(Telefonkönyv!$B$2:$B$63,MATCH(Hívások!A461,Telefonkönyv!$C$2:$C$63,0)))</f>
        <v>Csurai Fruzsina ügyintéző</v>
      </c>
      <c r="G461" s="5">
        <f t="shared" si="15"/>
        <v>125</v>
      </c>
    </row>
    <row r="462" spans="1:7" x14ac:dyDescent="0.25">
      <c r="A462">
        <v>109</v>
      </c>
      <c r="B462" t="s">
        <v>15</v>
      </c>
      <c r="C462" s="3">
        <v>39974.747812499998</v>
      </c>
      <c r="D462" s="3">
        <v>39974.777604166666</v>
      </c>
      <c r="E462" s="2">
        <f t="shared" si="14"/>
        <v>2.9791666667733807E-2</v>
      </c>
      <c r="F462" t="str">
        <f>CONCATENATE(INDEX(Telefonkönyv!$A$2:$A$63,MATCH(Hívások!A462,Telefonkönyv!$C$2:$C$63,0))," ",INDEX(Telefonkönyv!$B$2:$B$63,MATCH(Hívások!A462,Telefonkönyv!$C$2:$C$63,0)))</f>
        <v>Lovas Imre ügyintéző</v>
      </c>
      <c r="G462" s="5">
        <f t="shared" si="15"/>
        <v>3715</v>
      </c>
    </row>
    <row r="463" spans="1:7" x14ac:dyDescent="0.25">
      <c r="A463">
        <v>143</v>
      </c>
      <c r="B463" t="s">
        <v>9</v>
      </c>
      <c r="C463" s="3">
        <v>39974.75377314815</v>
      </c>
      <c r="D463" s="3">
        <v>39974.787685185183</v>
      </c>
      <c r="E463" s="2">
        <f t="shared" si="14"/>
        <v>3.3912037033587694E-2</v>
      </c>
      <c r="F463" t="str">
        <f>CONCATENATE(INDEX(Telefonkönyv!$A$2:$A$63,MATCH(Hívások!A463,Telefonkönyv!$C$2:$C$63,0))," ",INDEX(Telefonkönyv!$B$2:$B$63,MATCH(Hívások!A463,Telefonkönyv!$C$2:$C$63,0)))</f>
        <v>Tringel Franciska ügyintéző</v>
      </c>
      <c r="G463" s="5">
        <f t="shared" si="15"/>
        <v>3725</v>
      </c>
    </row>
    <row r="464" spans="1:7" x14ac:dyDescent="0.25">
      <c r="A464">
        <v>129</v>
      </c>
      <c r="B464" t="s">
        <v>5</v>
      </c>
      <c r="C464" s="3">
        <v>39974.758113425924</v>
      </c>
      <c r="D464" s="3">
        <v>39974.783402777779</v>
      </c>
      <c r="E464" s="2">
        <f t="shared" si="14"/>
        <v>2.5289351855462883E-2</v>
      </c>
      <c r="F464" t="str">
        <f>CONCATENATE(INDEX(Telefonkönyv!$A$2:$A$63,MATCH(Hívások!A464,Telefonkönyv!$C$2:$C$63,0))," ",INDEX(Telefonkönyv!$B$2:$B$63,MATCH(Hívások!A464,Telefonkönyv!$C$2:$C$63,0)))</f>
        <v>Huszár Ildikó középvezető</v>
      </c>
      <c r="G464" s="5">
        <f t="shared" si="15"/>
        <v>3005</v>
      </c>
    </row>
    <row r="465" spans="1:7" x14ac:dyDescent="0.25">
      <c r="A465">
        <v>106</v>
      </c>
      <c r="B465" t="s">
        <v>8</v>
      </c>
      <c r="C465" s="3">
        <v>39974.762650462966</v>
      </c>
      <c r="D465" s="3">
        <v>39974.769861111112</v>
      </c>
      <c r="E465" s="2">
        <f t="shared" si="14"/>
        <v>7.2106481457012706E-3</v>
      </c>
      <c r="F465" t="str">
        <f>CONCATENATE(INDEX(Telefonkönyv!$A$2:$A$63,MATCH(Hívások!A465,Telefonkönyv!$C$2:$C$63,0))," ",INDEX(Telefonkönyv!$B$2:$B$63,MATCH(Hívások!A465,Telefonkönyv!$C$2:$C$63,0)))</f>
        <v>Kalincsák Hanga ügyintéző</v>
      </c>
      <c r="G465" s="5">
        <f t="shared" si="15"/>
        <v>925</v>
      </c>
    </row>
    <row r="466" spans="1:7" x14ac:dyDescent="0.25">
      <c r="A466">
        <v>136</v>
      </c>
      <c r="B466" t="s">
        <v>11</v>
      </c>
      <c r="C466" s="3">
        <v>39974.762986111113</v>
      </c>
      <c r="D466" s="3">
        <v>39974.766030092593</v>
      </c>
      <c r="E466" s="2">
        <f t="shared" si="14"/>
        <v>3.0439814800047316E-3</v>
      </c>
      <c r="F466" t="str">
        <f>CONCATENATE(INDEX(Telefonkönyv!$A$2:$A$63,MATCH(Hívások!A466,Telefonkönyv!$C$2:$C$63,0))," ",INDEX(Telefonkönyv!$B$2:$B$63,MATCH(Hívások!A466,Telefonkönyv!$C$2:$C$63,0)))</f>
        <v>Kégli Máté ügyintéző</v>
      </c>
      <c r="G466" s="5">
        <f t="shared" si="15"/>
        <v>445</v>
      </c>
    </row>
    <row r="467" spans="1:7" x14ac:dyDescent="0.25">
      <c r="A467">
        <v>102</v>
      </c>
      <c r="B467" t="s">
        <v>11</v>
      </c>
      <c r="C467" s="3">
        <v>39974.763032407405</v>
      </c>
      <c r="D467" s="3">
        <v>39974.785196759258</v>
      </c>
      <c r="E467" s="2">
        <f t="shared" si="14"/>
        <v>2.21643518525525E-2</v>
      </c>
      <c r="F467" t="str">
        <f>CONCATENATE(INDEX(Telefonkönyv!$A$2:$A$63,MATCH(Hívások!A467,Telefonkönyv!$C$2:$C$63,0))," ",INDEX(Telefonkönyv!$B$2:$B$63,MATCH(Hívások!A467,Telefonkönyv!$C$2:$C$63,0)))</f>
        <v>Csurgó Tivadar ügyintéző</v>
      </c>
      <c r="G467" s="5">
        <f t="shared" si="15"/>
        <v>2605</v>
      </c>
    </row>
    <row r="468" spans="1:7" x14ac:dyDescent="0.25">
      <c r="A468">
        <v>137</v>
      </c>
      <c r="B468" t="s">
        <v>9</v>
      </c>
      <c r="C468" s="3">
        <v>39974.763981481483</v>
      </c>
      <c r="D468" s="3">
        <v>39974.767731481479</v>
      </c>
      <c r="E468" s="2">
        <f t="shared" si="14"/>
        <v>3.749999996216502E-3</v>
      </c>
      <c r="F468" t="str">
        <f>CONCATENATE(INDEX(Telefonkönyv!$A$2:$A$63,MATCH(Hívások!A468,Telefonkönyv!$C$2:$C$63,0))," ",INDEX(Telefonkönyv!$B$2:$B$63,MATCH(Hívások!A468,Telefonkönyv!$C$2:$C$63,0)))</f>
        <v>Bertalan József ügyintéző</v>
      </c>
      <c r="G468" s="5">
        <f t="shared" si="15"/>
        <v>500</v>
      </c>
    </row>
    <row r="469" spans="1:7" x14ac:dyDescent="0.25">
      <c r="A469">
        <v>113</v>
      </c>
      <c r="B469" t="s">
        <v>7</v>
      </c>
      <c r="C469" s="3">
        <v>39974.768275462964</v>
      </c>
      <c r="D469" s="3">
        <v>39974.785104166665</v>
      </c>
      <c r="E469" s="2">
        <f t="shared" si="14"/>
        <v>1.6828703701321501E-2</v>
      </c>
      <c r="F469" t="str">
        <f>CONCATENATE(INDEX(Telefonkönyv!$A$2:$A$63,MATCH(Hívások!A469,Telefonkönyv!$C$2:$C$63,0))," ",INDEX(Telefonkönyv!$B$2:$B$63,MATCH(Hívások!A469,Telefonkönyv!$C$2:$C$63,0)))</f>
        <v>Toldi Tamás ügyintéző</v>
      </c>
      <c r="G469" s="5">
        <f t="shared" si="15"/>
        <v>1925</v>
      </c>
    </row>
    <row r="470" spans="1:7" x14ac:dyDescent="0.25">
      <c r="A470">
        <v>108</v>
      </c>
      <c r="B470" t="s">
        <v>13</v>
      </c>
      <c r="C470" s="3">
        <v>39974.774074074077</v>
      </c>
      <c r="D470" s="3">
        <v>39974.810532407406</v>
      </c>
      <c r="E470" s="2">
        <f t="shared" si="14"/>
        <v>3.6458333328482695E-2</v>
      </c>
      <c r="F470" t="str">
        <f>CONCATENATE(INDEX(Telefonkönyv!$A$2:$A$63,MATCH(Hívások!A470,Telefonkönyv!$C$2:$C$63,0))," ",INDEX(Telefonkönyv!$B$2:$B$63,MATCH(Hívások!A470,Telefonkönyv!$C$2:$C$63,0)))</f>
        <v>Csurai Fruzsina ügyintéző</v>
      </c>
      <c r="G470" s="5">
        <f t="shared" si="15"/>
        <v>4285</v>
      </c>
    </row>
    <row r="471" spans="1:7" x14ac:dyDescent="0.25">
      <c r="A471">
        <v>145</v>
      </c>
      <c r="B471" t="s">
        <v>12</v>
      </c>
      <c r="C471" s="3">
        <v>39974.774629629632</v>
      </c>
      <c r="D471" s="3">
        <v>39974.798750000002</v>
      </c>
      <c r="E471" s="2">
        <f t="shared" si="14"/>
        <v>2.4120370369928423E-2</v>
      </c>
      <c r="F471" t="str">
        <f>CONCATENATE(INDEX(Telefonkönyv!$A$2:$A$63,MATCH(Hívások!A471,Telefonkönyv!$C$2:$C$63,0))," ",INDEX(Telefonkönyv!$B$2:$B$63,MATCH(Hívások!A471,Telefonkönyv!$C$2:$C$63,0)))</f>
        <v>Bednai Linda ügyintéző</v>
      </c>
      <c r="G471" s="5">
        <f t="shared" si="15"/>
        <v>2675</v>
      </c>
    </row>
    <row r="472" spans="1:7" x14ac:dyDescent="0.25">
      <c r="A472">
        <v>107</v>
      </c>
      <c r="B472" t="s">
        <v>7</v>
      </c>
      <c r="C472" s="3">
        <v>39974.776608796295</v>
      </c>
      <c r="D472" s="3">
        <v>39974.784189814818</v>
      </c>
      <c r="E472" s="2">
        <f t="shared" si="14"/>
        <v>7.5810185226146132E-3</v>
      </c>
      <c r="F472" t="str">
        <f>CONCATENATE(INDEX(Telefonkönyv!$A$2:$A$63,MATCH(Hívások!A472,Telefonkönyv!$C$2:$C$63,0))," ",INDEX(Telefonkönyv!$B$2:$B$63,MATCH(Hívások!A472,Telefonkönyv!$C$2:$C$63,0)))</f>
        <v>Gál Fruzsina ügyintéző</v>
      </c>
      <c r="G472" s="5">
        <f t="shared" si="15"/>
        <v>875</v>
      </c>
    </row>
    <row r="473" spans="1:7" x14ac:dyDescent="0.25">
      <c r="A473">
        <v>119</v>
      </c>
      <c r="B473" t="s">
        <v>10</v>
      </c>
      <c r="C473" s="3">
        <v>39974.903807870367</v>
      </c>
      <c r="D473" s="3">
        <v>39974.915219907409</v>
      </c>
      <c r="E473" s="2">
        <f t="shared" si="14"/>
        <v>1.1412037041736767E-2</v>
      </c>
      <c r="F473" t="str">
        <f>CONCATENATE(INDEX(Telefonkönyv!$A$2:$A$63,MATCH(Hívások!A473,Telefonkönyv!$C$2:$C$63,0))," ",INDEX(Telefonkönyv!$B$2:$B$63,MATCH(Hívások!A473,Telefonkönyv!$C$2:$C$63,0)))</f>
        <v>Kövér Krisztina ügyintéző</v>
      </c>
      <c r="G473" s="5">
        <f t="shared" si="15"/>
        <v>1505</v>
      </c>
    </row>
    <row r="474" spans="1:7" x14ac:dyDescent="0.25">
      <c r="A474">
        <v>106</v>
      </c>
      <c r="B474" t="s">
        <v>8</v>
      </c>
      <c r="C474" s="3">
        <v>39974.987847222219</v>
      </c>
      <c r="D474" s="3">
        <v>39975.019884259258</v>
      </c>
      <c r="E474" s="2">
        <f t="shared" si="14"/>
        <v>3.2037037039117422E-2</v>
      </c>
      <c r="F474" t="str">
        <f>CONCATENATE(INDEX(Telefonkönyv!$A$2:$A$63,MATCH(Hívások!A474,Telefonkönyv!$C$2:$C$63,0))," ",INDEX(Telefonkönyv!$B$2:$B$63,MATCH(Hívások!A474,Telefonkönyv!$C$2:$C$63,0)))</f>
        <v>Kalincsák Hanga ügyintéző</v>
      </c>
      <c r="G474" s="5">
        <f t="shared" si="15"/>
        <v>3805</v>
      </c>
    </row>
    <row r="475" spans="1:7" x14ac:dyDescent="0.25">
      <c r="A475">
        <v>119</v>
      </c>
      <c r="B475" t="s">
        <v>10</v>
      </c>
      <c r="C475" s="3">
        <v>39975.363842592589</v>
      </c>
      <c r="D475" s="3">
        <v>39975.371712962966</v>
      </c>
      <c r="E475" s="2">
        <f t="shared" si="14"/>
        <v>7.8703703766223043E-3</v>
      </c>
      <c r="F475" t="str">
        <f>CONCATENATE(INDEX(Telefonkönyv!$A$2:$A$63,MATCH(Hívások!A475,Telefonkönyv!$C$2:$C$63,0))," ",INDEX(Telefonkönyv!$B$2:$B$63,MATCH(Hívások!A475,Telefonkönyv!$C$2:$C$63,0)))</f>
        <v>Kövér Krisztina ügyintéző</v>
      </c>
      <c r="G475" s="5">
        <f t="shared" si="15"/>
        <v>1080</v>
      </c>
    </row>
    <row r="476" spans="1:7" x14ac:dyDescent="0.25">
      <c r="A476">
        <v>155</v>
      </c>
      <c r="B476" t="s">
        <v>9</v>
      </c>
      <c r="C476" s="3">
        <v>39975.366956018515</v>
      </c>
      <c r="D476" s="3">
        <v>39975.378321759257</v>
      </c>
      <c r="E476" s="2">
        <f t="shared" si="14"/>
        <v>1.1365740741894115E-2</v>
      </c>
      <c r="F476" t="str">
        <f>CONCATENATE(INDEX(Telefonkönyv!$A$2:$A$63,MATCH(Hívások!A476,Telefonkönyv!$C$2:$C$63,0))," ",INDEX(Telefonkönyv!$B$2:$B$63,MATCH(Hívások!A476,Telefonkönyv!$C$2:$C$63,0)))</f>
        <v>Bölöni Antal ügyintéző</v>
      </c>
      <c r="G476" s="5">
        <f t="shared" si="15"/>
        <v>1325</v>
      </c>
    </row>
    <row r="477" spans="1:7" x14ac:dyDescent="0.25">
      <c r="A477">
        <v>129</v>
      </c>
      <c r="B477" t="s">
        <v>9</v>
      </c>
      <c r="C477" s="3">
        <v>39975.367303240739</v>
      </c>
      <c r="D477" s="3">
        <v>39975.384675925925</v>
      </c>
      <c r="E477" s="2">
        <f t="shared" si="14"/>
        <v>1.7372685186273884E-2</v>
      </c>
      <c r="F477" t="str">
        <f>CONCATENATE(INDEX(Telefonkönyv!$A$2:$A$63,MATCH(Hívások!A477,Telefonkönyv!$C$2:$C$63,0))," ",INDEX(Telefonkönyv!$B$2:$B$63,MATCH(Hívások!A477,Telefonkönyv!$C$2:$C$63,0)))</f>
        <v>Huszár Ildikó középvezető</v>
      </c>
      <c r="G477" s="5">
        <f t="shared" si="15"/>
        <v>2000</v>
      </c>
    </row>
    <row r="478" spans="1:7" x14ac:dyDescent="0.25">
      <c r="A478">
        <v>102</v>
      </c>
      <c r="B478" t="s">
        <v>11</v>
      </c>
      <c r="C478" s="3">
        <v>39975.369074074071</v>
      </c>
      <c r="D478" s="3">
        <v>39975.385162037041</v>
      </c>
      <c r="E478" s="2">
        <f t="shared" si="14"/>
        <v>1.6087962969322689E-2</v>
      </c>
      <c r="F478" t="str">
        <f>CONCATENATE(INDEX(Telefonkönyv!$A$2:$A$63,MATCH(Hívások!A478,Telefonkönyv!$C$2:$C$63,0))," ",INDEX(Telefonkönyv!$B$2:$B$63,MATCH(Hívások!A478,Telefonkönyv!$C$2:$C$63,0)))</f>
        <v>Csurgó Tivadar ügyintéző</v>
      </c>
      <c r="G478" s="5">
        <f t="shared" si="15"/>
        <v>1965</v>
      </c>
    </row>
    <row r="479" spans="1:7" x14ac:dyDescent="0.25">
      <c r="A479">
        <v>121</v>
      </c>
      <c r="B479" t="s">
        <v>7</v>
      </c>
      <c r="C479" s="3">
        <v>39975.369201388887</v>
      </c>
      <c r="D479" s="3">
        <v>39975.384293981479</v>
      </c>
      <c r="E479" s="2">
        <f t="shared" si="14"/>
        <v>1.509259259182727E-2</v>
      </c>
      <c r="F479" t="str">
        <f>CONCATENATE(INDEX(Telefonkönyv!$A$2:$A$63,MATCH(Hívások!A479,Telefonkönyv!$C$2:$C$63,0))," ",INDEX(Telefonkönyv!$B$2:$B$63,MATCH(Hívások!A479,Telefonkönyv!$C$2:$C$63,0)))</f>
        <v>Palles Katalin ügyintéző</v>
      </c>
      <c r="G479" s="5">
        <f t="shared" si="15"/>
        <v>1700</v>
      </c>
    </row>
    <row r="480" spans="1:7" x14ac:dyDescent="0.25">
      <c r="A480">
        <v>101</v>
      </c>
      <c r="B480" t="s">
        <v>11</v>
      </c>
      <c r="C480" s="3">
        <v>39975.372303240743</v>
      </c>
      <c r="D480" s="3">
        <v>39975.378888888888</v>
      </c>
      <c r="E480" s="2">
        <f t="shared" si="14"/>
        <v>6.5856481451191939E-3</v>
      </c>
      <c r="F480" t="str">
        <f>CONCATENATE(INDEX(Telefonkönyv!$A$2:$A$63,MATCH(Hívások!A480,Telefonkönyv!$C$2:$C$63,0))," ",INDEX(Telefonkönyv!$B$2:$B$63,MATCH(Hívások!A480,Telefonkönyv!$C$2:$C$63,0)))</f>
        <v>Szatmári Miklós ügyintéző</v>
      </c>
      <c r="G480" s="5">
        <f t="shared" si="15"/>
        <v>845</v>
      </c>
    </row>
    <row r="481" spans="1:7" x14ac:dyDescent="0.25">
      <c r="A481">
        <v>131</v>
      </c>
      <c r="B481" t="s">
        <v>5</v>
      </c>
      <c r="C481" s="3">
        <v>39975.372569444444</v>
      </c>
      <c r="D481" s="3">
        <v>39975.385162037041</v>
      </c>
      <c r="E481" s="2">
        <f t="shared" si="14"/>
        <v>1.2592592596774921E-2</v>
      </c>
      <c r="F481" t="str">
        <f>CONCATENATE(INDEX(Telefonkönyv!$A$2:$A$63,MATCH(Hívások!A481,Telefonkönyv!$C$2:$C$63,0))," ",INDEX(Telefonkönyv!$B$2:$B$63,MATCH(Hívások!A481,Telefonkönyv!$C$2:$C$63,0)))</f>
        <v>Arany Attila ügyintéző</v>
      </c>
      <c r="G481" s="5">
        <f t="shared" si="15"/>
        <v>1565</v>
      </c>
    </row>
    <row r="482" spans="1:7" x14ac:dyDescent="0.25">
      <c r="A482">
        <v>115</v>
      </c>
      <c r="B482" t="s">
        <v>14</v>
      </c>
      <c r="C482" s="3">
        <v>39975.375613425924</v>
      </c>
      <c r="D482" s="3">
        <v>39975.395532407405</v>
      </c>
      <c r="E482" s="2">
        <f t="shared" si="14"/>
        <v>1.9918981481168885E-2</v>
      </c>
      <c r="F482" t="str">
        <f>CONCATENATE(INDEX(Telefonkönyv!$A$2:$A$63,MATCH(Hívások!A482,Telefonkönyv!$C$2:$C$63,0))," ",INDEX(Telefonkönyv!$B$2:$B$63,MATCH(Hívások!A482,Telefonkönyv!$C$2:$C$63,0)))</f>
        <v>Marosi István ügyintéző</v>
      </c>
      <c r="G482" s="5">
        <f t="shared" si="15"/>
        <v>2365</v>
      </c>
    </row>
    <row r="483" spans="1:7" x14ac:dyDescent="0.25">
      <c r="A483">
        <v>144</v>
      </c>
      <c r="B483" t="s">
        <v>14</v>
      </c>
      <c r="C483" s="3">
        <v>39975.375960648147</v>
      </c>
      <c r="D483" s="3">
        <v>39975.416122685187</v>
      </c>
      <c r="E483" s="2">
        <f t="shared" si="14"/>
        <v>4.016203703940846E-2</v>
      </c>
      <c r="F483" t="str">
        <f>CONCATENATE(INDEX(Telefonkönyv!$A$2:$A$63,MATCH(Hívások!A483,Telefonkönyv!$C$2:$C$63,0))," ",INDEX(Telefonkönyv!$B$2:$B$63,MATCH(Hívások!A483,Telefonkönyv!$C$2:$C$63,0)))</f>
        <v>Bózsing Gergely ügyintéző</v>
      </c>
      <c r="G483" s="5">
        <f t="shared" si="15"/>
        <v>4685</v>
      </c>
    </row>
    <row r="484" spans="1:7" x14ac:dyDescent="0.25">
      <c r="A484">
        <v>161</v>
      </c>
      <c r="B484" t="s">
        <v>9</v>
      </c>
      <c r="C484" s="3">
        <v>39975.375972222224</v>
      </c>
      <c r="D484" s="3">
        <v>39975.399050925924</v>
      </c>
      <c r="E484" s="2">
        <f t="shared" si="14"/>
        <v>2.307870369986631E-2</v>
      </c>
      <c r="F484" t="str">
        <f>CONCATENATE(INDEX(Telefonkönyv!$A$2:$A$63,MATCH(Hívások!A484,Telefonkönyv!$C$2:$C$63,0))," ",INDEX(Telefonkönyv!$B$2:$B$63,MATCH(Hívások!A484,Telefonkönyv!$C$2:$C$63,0)))</f>
        <v>Gál Pál ügyintéző</v>
      </c>
      <c r="G484" s="5">
        <f t="shared" si="15"/>
        <v>2600</v>
      </c>
    </row>
    <row r="485" spans="1:7" x14ac:dyDescent="0.25">
      <c r="A485">
        <v>135</v>
      </c>
      <c r="B485" t="s">
        <v>13</v>
      </c>
      <c r="C485" s="3">
        <v>39975.380046296297</v>
      </c>
      <c r="D485" s="3">
        <v>39975.41951388889</v>
      </c>
      <c r="E485" s="2">
        <f t="shared" si="14"/>
        <v>3.9467592592700385E-2</v>
      </c>
      <c r="F485" t="str">
        <f>CONCATENATE(INDEX(Telefonkönyv!$A$2:$A$63,MATCH(Hívások!A485,Telefonkönyv!$C$2:$C$63,0))," ",INDEX(Telefonkönyv!$B$2:$B$63,MATCH(Hívások!A485,Telefonkönyv!$C$2:$C$63,0)))</f>
        <v>Laki Karola ügyintéző</v>
      </c>
      <c r="G485" s="5">
        <f t="shared" si="15"/>
        <v>4605</v>
      </c>
    </row>
    <row r="486" spans="1:7" x14ac:dyDescent="0.25">
      <c r="A486">
        <v>155</v>
      </c>
      <c r="B486" t="s">
        <v>9</v>
      </c>
      <c r="C486" s="3">
        <v>39975.38480324074</v>
      </c>
      <c r="D486" s="3">
        <v>39975.399178240739</v>
      </c>
      <c r="E486" s="2">
        <f t="shared" si="14"/>
        <v>1.4374999998835847E-2</v>
      </c>
      <c r="F486" t="str">
        <f>CONCATENATE(INDEX(Telefonkönyv!$A$2:$A$63,MATCH(Hívások!A486,Telefonkönyv!$C$2:$C$63,0))," ",INDEX(Telefonkönyv!$B$2:$B$63,MATCH(Hívások!A486,Telefonkönyv!$C$2:$C$63,0)))</f>
        <v>Bölöni Antal ügyintéző</v>
      </c>
      <c r="G486" s="5">
        <f t="shared" si="15"/>
        <v>1625</v>
      </c>
    </row>
    <row r="487" spans="1:7" x14ac:dyDescent="0.25">
      <c r="A487">
        <v>110</v>
      </c>
      <c r="B487" t="s">
        <v>5</v>
      </c>
      <c r="C487" s="3">
        <v>39975.390138888892</v>
      </c>
      <c r="D487" s="3">
        <v>39975.426261574074</v>
      </c>
      <c r="E487" s="2">
        <f t="shared" si="14"/>
        <v>3.6122685181908309E-2</v>
      </c>
      <c r="F487" t="str">
        <f>CONCATENATE(INDEX(Telefonkönyv!$A$2:$A$63,MATCH(Hívások!A487,Telefonkönyv!$C$2:$C$63,0))," ",INDEX(Telefonkönyv!$B$2:$B$63,MATCH(Hívások!A487,Telefonkönyv!$C$2:$C$63,0)))</f>
        <v>Tóth Tímea középvezető</v>
      </c>
      <c r="G487" s="5">
        <f t="shared" si="15"/>
        <v>4285</v>
      </c>
    </row>
    <row r="488" spans="1:7" x14ac:dyDescent="0.25">
      <c r="A488">
        <v>111</v>
      </c>
      <c r="B488" t="s">
        <v>15</v>
      </c>
      <c r="C488" s="3">
        <v>39975.394016203703</v>
      </c>
      <c r="D488" s="3">
        <v>39975.415358796294</v>
      </c>
      <c r="E488" s="2">
        <f t="shared" si="14"/>
        <v>2.1342592590372078E-2</v>
      </c>
      <c r="F488" t="str">
        <f>CONCATENATE(INDEX(Telefonkönyv!$A$2:$A$63,MATCH(Hívások!A488,Telefonkönyv!$C$2:$C$63,0))," ",INDEX(Telefonkönyv!$B$2:$B$63,MATCH(Hívások!A488,Telefonkönyv!$C$2:$C$63,0)))</f>
        <v>Badacsonyi Krisztián ügyintéző</v>
      </c>
      <c r="G488" s="5">
        <f t="shared" si="15"/>
        <v>2695</v>
      </c>
    </row>
    <row r="489" spans="1:7" x14ac:dyDescent="0.25">
      <c r="A489">
        <v>107</v>
      </c>
      <c r="B489" t="s">
        <v>7</v>
      </c>
      <c r="C489" s="3">
        <v>39975.398310185185</v>
      </c>
      <c r="D489" s="3">
        <v>39975.415023148147</v>
      </c>
      <c r="E489" s="2">
        <f t="shared" si="14"/>
        <v>1.6712962962628808E-2</v>
      </c>
      <c r="F489" t="str">
        <f>CONCATENATE(INDEX(Telefonkönyv!$A$2:$A$63,MATCH(Hívások!A489,Telefonkönyv!$C$2:$C$63,0))," ",INDEX(Telefonkönyv!$B$2:$B$63,MATCH(Hívások!A489,Telefonkönyv!$C$2:$C$63,0)))</f>
        <v>Gál Fruzsina ügyintéző</v>
      </c>
      <c r="G489" s="5">
        <f t="shared" si="15"/>
        <v>1925</v>
      </c>
    </row>
    <row r="490" spans="1:7" x14ac:dyDescent="0.25">
      <c r="A490">
        <v>109</v>
      </c>
      <c r="B490" t="s">
        <v>15</v>
      </c>
      <c r="C490" s="3">
        <v>39975.399907407409</v>
      </c>
      <c r="D490" s="3">
        <v>39975.432905092595</v>
      </c>
      <c r="E490" s="2">
        <f t="shared" si="14"/>
        <v>3.2997685186273884E-2</v>
      </c>
      <c r="F490" t="str">
        <f>CONCATENATE(INDEX(Telefonkönyv!$A$2:$A$63,MATCH(Hívások!A490,Telefonkönyv!$C$2:$C$63,0))," ",INDEX(Telefonkönyv!$B$2:$B$63,MATCH(Hívások!A490,Telefonkönyv!$C$2:$C$63,0)))</f>
        <v>Lovas Imre ügyintéző</v>
      </c>
      <c r="G490" s="5">
        <f t="shared" si="15"/>
        <v>4140</v>
      </c>
    </row>
    <row r="491" spans="1:7" x14ac:dyDescent="0.25">
      <c r="A491">
        <v>118</v>
      </c>
      <c r="B491" t="s">
        <v>5</v>
      </c>
      <c r="C491" s="3">
        <v>39975.400891203702</v>
      </c>
      <c r="D491" s="3">
        <v>39975.420844907407</v>
      </c>
      <c r="E491" s="2">
        <f t="shared" si="14"/>
        <v>1.9953703704231884E-2</v>
      </c>
      <c r="F491" t="str">
        <f>CONCATENATE(INDEX(Telefonkönyv!$A$2:$A$63,MATCH(Hívások!A491,Telefonkönyv!$C$2:$C$63,0))," ",INDEX(Telefonkönyv!$B$2:$B$63,MATCH(Hívások!A491,Telefonkönyv!$C$2:$C$63,0)))</f>
        <v>Ondrejó Anna ügyintéző</v>
      </c>
      <c r="G491" s="5">
        <f t="shared" si="15"/>
        <v>2365</v>
      </c>
    </row>
    <row r="492" spans="1:7" x14ac:dyDescent="0.25">
      <c r="A492">
        <v>113</v>
      </c>
      <c r="B492" t="s">
        <v>7</v>
      </c>
      <c r="C492" s="3">
        <v>39975.4065625</v>
      </c>
      <c r="D492" s="3">
        <v>39975.418182870373</v>
      </c>
      <c r="E492" s="2">
        <f t="shared" si="14"/>
        <v>1.1620370372838806E-2</v>
      </c>
      <c r="F492" t="str">
        <f>CONCATENATE(INDEX(Telefonkönyv!$A$2:$A$63,MATCH(Hívások!A492,Telefonkönyv!$C$2:$C$63,0))," ",INDEX(Telefonkönyv!$B$2:$B$63,MATCH(Hívások!A492,Telefonkönyv!$C$2:$C$63,0)))</f>
        <v>Toldi Tamás ügyintéző</v>
      </c>
      <c r="G492" s="5">
        <f t="shared" si="15"/>
        <v>1325</v>
      </c>
    </row>
    <row r="493" spans="1:7" x14ac:dyDescent="0.25">
      <c r="A493">
        <v>112</v>
      </c>
      <c r="B493" t="s">
        <v>13</v>
      </c>
      <c r="C493" s="3">
        <v>39975.407361111109</v>
      </c>
      <c r="D493" s="3">
        <v>39975.412407407406</v>
      </c>
      <c r="E493" s="2">
        <f t="shared" si="14"/>
        <v>5.0462962972233072E-3</v>
      </c>
      <c r="F493" t="str">
        <f>CONCATENATE(INDEX(Telefonkönyv!$A$2:$A$63,MATCH(Hívások!A493,Telefonkönyv!$C$2:$C$63,0))," ",INDEX(Telefonkönyv!$B$2:$B$63,MATCH(Hívások!A493,Telefonkönyv!$C$2:$C$63,0)))</f>
        <v>Tóth Vanda ügyintéző</v>
      </c>
      <c r="G493" s="5">
        <f t="shared" si="15"/>
        <v>685</v>
      </c>
    </row>
    <row r="494" spans="1:7" x14ac:dyDescent="0.25">
      <c r="A494">
        <v>124</v>
      </c>
      <c r="B494" t="s">
        <v>13</v>
      </c>
      <c r="C494" s="3">
        <v>39975.408275462964</v>
      </c>
      <c r="D494" s="3">
        <v>39975.449479166666</v>
      </c>
      <c r="E494" s="2">
        <f t="shared" si="14"/>
        <v>4.1203703702194616E-2</v>
      </c>
      <c r="F494" t="str">
        <f>CONCATENATE(INDEX(Telefonkönyv!$A$2:$A$63,MATCH(Hívások!A494,Telefonkönyv!$C$2:$C$63,0))," ",INDEX(Telefonkönyv!$B$2:$B$63,MATCH(Hívások!A494,Telefonkönyv!$C$2:$C$63,0)))</f>
        <v>Gelencsér László ügyintéző</v>
      </c>
      <c r="G494" s="5">
        <f t="shared" si="15"/>
        <v>4845</v>
      </c>
    </row>
    <row r="495" spans="1:7" x14ac:dyDescent="0.25">
      <c r="A495">
        <v>150</v>
      </c>
      <c r="B495" t="s">
        <v>5</v>
      </c>
      <c r="C495" s="3">
        <v>39975.413807870369</v>
      </c>
      <c r="D495" s="3">
        <v>39975.443692129629</v>
      </c>
      <c r="E495" s="2">
        <f t="shared" si="14"/>
        <v>2.9884259260143153E-2</v>
      </c>
      <c r="F495" t="str">
        <f>CONCATENATE(INDEX(Telefonkönyv!$A$2:$A$63,MATCH(Hívások!A495,Telefonkönyv!$C$2:$C$63,0))," ",INDEX(Telefonkönyv!$B$2:$B$63,MATCH(Hívások!A495,Telefonkönyv!$C$2:$C$63,0)))</f>
        <v>Virt Kornél ügyintéző</v>
      </c>
      <c r="G495" s="5">
        <f t="shared" si="15"/>
        <v>3565</v>
      </c>
    </row>
    <row r="496" spans="1:7" x14ac:dyDescent="0.25">
      <c r="A496">
        <v>159</v>
      </c>
      <c r="B496" t="s">
        <v>4</v>
      </c>
      <c r="C496" s="3">
        <v>39975.415208333332</v>
      </c>
      <c r="D496" s="3">
        <v>39975.419872685183</v>
      </c>
      <c r="E496" s="2">
        <f t="shared" si="14"/>
        <v>4.6643518508062698E-3</v>
      </c>
      <c r="F496" t="str">
        <f>CONCATENATE(INDEX(Telefonkönyv!$A$2:$A$63,MATCH(Hívások!A496,Telefonkönyv!$C$2:$C$63,0))," ",INDEX(Telefonkönyv!$B$2:$B$63,MATCH(Hívások!A496,Telefonkönyv!$C$2:$C$63,0)))</f>
        <v>Pap Nikolett ügyintéző</v>
      </c>
      <c r="G496" s="5">
        <f t="shared" si="15"/>
        <v>550</v>
      </c>
    </row>
    <row r="497" spans="1:7" x14ac:dyDescent="0.25">
      <c r="A497">
        <v>157</v>
      </c>
      <c r="B497" t="s">
        <v>6</v>
      </c>
      <c r="C497" s="3">
        <v>39975.420231481483</v>
      </c>
      <c r="D497" s="3">
        <v>39975.441319444442</v>
      </c>
      <c r="E497" s="2">
        <f t="shared" si="14"/>
        <v>2.1087962959427387E-2</v>
      </c>
      <c r="F497" t="str">
        <f>CONCATENATE(INDEX(Telefonkönyv!$A$2:$A$63,MATCH(Hívások!A497,Telefonkönyv!$C$2:$C$63,0))," ",INDEX(Telefonkönyv!$B$2:$B$63,MATCH(Hívások!A497,Telefonkönyv!$C$2:$C$63,0)))</f>
        <v>Tardos György ügyintéző</v>
      </c>
      <c r="G497" s="5">
        <f t="shared" si="15"/>
        <v>2525</v>
      </c>
    </row>
    <row r="498" spans="1:7" x14ac:dyDescent="0.25">
      <c r="A498">
        <v>129</v>
      </c>
      <c r="B498" t="s">
        <v>7</v>
      </c>
      <c r="C498" s="3">
        <v>39975.421724537038</v>
      </c>
      <c r="D498" s="3">
        <v>39975.456967592596</v>
      </c>
      <c r="E498" s="2">
        <f t="shared" si="14"/>
        <v>3.5243055557657499E-2</v>
      </c>
      <c r="F498" t="str">
        <f>CONCATENATE(INDEX(Telefonkönyv!$A$2:$A$63,MATCH(Hívások!A498,Telefonkönyv!$C$2:$C$63,0))," ",INDEX(Telefonkönyv!$B$2:$B$63,MATCH(Hívások!A498,Telefonkönyv!$C$2:$C$63,0)))</f>
        <v>Huszár Ildikó középvezető</v>
      </c>
      <c r="G498" s="5">
        <f t="shared" si="15"/>
        <v>3875</v>
      </c>
    </row>
    <row r="499" spans="1:7" x14ac:dyDescent="0.25">
      <c r="A499">
        <v>152</v>
      </c>
      <c r="B499" t="s">
        <v>6</v>
      </c>
      <c r="C499" s="3">
        <v>39975.422766203701</v>
      </c>
      <c r="D499" s="3">
        <v>39975.438391203701</v>
      </c>
      <c r="E499" s="2">
        <f t="shared" si="14"/>
        <v>1.5625E-2</v>
      </c>
      <c r="F499" t="str">
        <f>CONCATENATE(INDEX(Telefonkönyv!$A$2:$A$63,MATCH(Hívások!A499,Telefonkönyv!$C$2:$C$63,0))," ",INDEX(Telefonkönyv!$B$2:$B$63,MATCH(Hívások!A499,Telefonkönyv!$C$2:$C$63,0)))</f>
        <v>Viola Klára ügyintéző</v>
      </c>
      <c r="G499" s="5">
        <f t="shared" si="15"/>
        <v>1885</v>
      </c>
    </row>
    <row r="500" spans="1:7" x14ac:dyDescent="0.25">
      <c r="A500">
        <v>114</v>
      </c>
      <c r="B500" t="s">
        <v>11</v>
      </c>
      <c r="C500" s="3">
        <v>39975.422951388886</v>
      </c>
      <c r="D500" s="3">
        <v>39975.424293981479</v>
      </c>
      <c r="E500" s="2">
        <f t="shared" si="14"/>
        <v>1.3425925935734995E-3</v>
      </c>
      <c r="F500" t="str">
        <f>CONCATENATE(INDEX(Telefonkönyv!$A$2:$A$63,MATCH(Hívások!A500,Telefonkönyv!$C$2:$C$63,0))," ",INDEX(Telefonkönyv!$B$2:$B$63,MATCH(Hívások!A500,Telefonkönyv!$C$2:$C$63,0)))</f>
        <v>Bakonyi Mátyás ügyintéző</v>
      </c>
      <c r="G500" s="5">
        <f t="shared" si="15"/>
        <v>205</v>
      </c>
    </row>
    <row r="501" spans="1:7" x14ac:dyDescent="0.25">
      <c r="A501">
        <v>114</v>
      </c>
      <c r="B501" t="s">
        <v>11</v>
      </c>
      <c r="C501" s="3">
        <v>39975.429108796299</v>
      </c>
      <c r="D501" s="3">
        <v>39975.434548611112</v>
      </c>
      <c r="E501" s="2">
        <f t="shared" si="14"/>
        <v>5.4398148131440394E-3</v>
      </c>
      <c r="F501" t="str">
        <f>CONCATENATE(INDEX(Telefonkönyv!$A$2:$A$63,MATCH(Hívások!A501,Telefonkönyv!$C$2:$C$63,0))," ",INDEX(Telefonkönyv!$B$2:$B$63,MATCH(Hívások!A501,Telefonkönyv!$C$2:$C$63,0)))</f>
        <v>Bakonyi Mátyás ügyintéző</v>
      </c>
      <c r="G501" s="5">
        <f t="shared" si="15"/>
        <v>685</v>
      </c>
    </row>
    <row r="502" spans="1:7" x14ac:dyDescent="0.25">
      <c r="A502">
        <v>159</v>
      </c>
      <c r="B502" t="s">
        <v>4</v>
      </c>
      <c r="C502" s="3">
        <v>39975.429224537038</v>
      </c>
      <c r="D502" s="3">
        <v>39975.429386574076</v>
      </c>
      <c r="E502" s="2">
        <f t="shared" si="14"/>
        <v>1.6203703853534535E-4</v>
      </c>
      <c r="F502" t="str">
        <f>CONCATENATE(INDEX(Telefonkönyv!$A$2:$A$63,MATCH(Hívások!A502,Telefonkönyv!$C$2:$C$63,0))," ",INDEX(Telefonkönyv!$B$2:$B$63,MATCH(Hívások!A502,Telefonkönyv!$C$2:$C$63,0)))</f>
        <v>Pap Nikolett ügyintéző</v>
      </c>
      <c r="G502" s="5">
        <f t="shared" si="15"/>
        <v>130</v>
      </c>
    </row>
    <row r="503" spans="1:7" x14ac:dyDescent="0.25">
      <c r="A503">
        <v>119</v>
      </c>
      <c r="B503" t="s">
        <v>10</v>
      </c>
      <c r="C503" s="3">
        <v>39975.431875000002</v>
      </c>
      <c r="D503" s="3">
        <v>39975.452546296299</v>
      </c>
      <c r="E503" s="2">
        <f t="shared" si="14"/>
        <v>2.0671296297223307E-2</v>
      </c>
      <c r="F503" t="str">
        <f>CONCATENATE(INDEX(Telefonkönyv!$A$2:$A$63,MATCH(Hívások!A503,Telefonkönyv!$C$2:$C$63,0))," ",INDEX(Telefonkönyv!$B$2:$B$63,MATCH(Hívások!A503,Telefonkönyv!$C$2:$C$63,0)))</f>
        <v>Kövér Krisztina ügyintéző</v>
      </c>
      <c r="G503" s="5">
        <f t="shared" si="15"/>
        <v>2610</v>
      </c>
    </row>
    <row r="504" spans="1:7" x14ac:dyDescent="0.25">
      <c r="A504">
        <v>136</v>
      </c>
      <c r="B504" t="s">
        <v>11</v>
      </c>
      <c r="C504" s="3">
        <v>39975.433796296296</v>
      </c>
      <c r="D504" s="3">
        <v>39975.472291666665</v>
      </c>
      <c r="E504" s="2">
        <f t="shared" si="14"/>
        <v>3.849537036876427E-2</v>
      </c>
      <c r="F504" t="str">
        <f>CONCATENATE(INDEX(Telefonkönyv!$A$2:$A$63,MATCH(Hívások!A504,Telefonkönyv!$C$2:$C$63,0))," ",INDEX(Telefonkönyv!$B$2:$B$63,MATCH(Hívások!A504,Telefonkönyv!$C$2:$C$63,0)))</f>
        <v>Kégli Máté ügyintéző</v>
      </c>
      <c r="G504" s="5">
        <f t="shared" si="15"/>
        <v>4525</v>
      </c>
    </row>
    <row r="505" spans="1:7" x14ac:dyDescent="0.25">
      <c r="A505">
        <v>156</v>
      </c>
      <c r="B505" t="s">
        <v>7</v>
      </c>
      <c r="C505" s="3">
        <v>39975.434074074074</v>
      </c>
      <c r="D505" s="3">
        <v>39975.435532407406</v>
      </c>
      <c r="E505" s="2">
        <f t="shared" si="14"/>
        <v>1.4583333322661929E-3</v>
      </c>
      <c r="F505" t="str">
        <f>CONCATENATE(INDEX(Telefonkönyv!$A$2:$A$63,MATCH(Hívások!A505,Telefonkönyv!$C$2:$C$63,0))," ",INDEX(Telefonkönyv!$B$2:$B$63,MATCH(Hívások!A505,Telefonkönyv!$C$2:$C$63,0)))</f>
        <v>Ormai Nikolett ügyintéző</v>
      </c>
      <c r="G505" s="5">
        <f t="shared" si="15"/>
        <v>275</v>
      </c>
    </row>
    <row r="506" spans="1:7" x14ac:dyDescent="0.25">
      <c r="A506">
        <v>132</v>
      </c>
      <c r="B506" t="s">
        <v>5</v>
      </c>
      <c r="C506" s="3">
        <v>39975.43854166667</v>
      </c>
      <c r="D506" s="3">
        <v>39975.446909722225</v>
      </c>
      <c r="E506" s="2">
        <f t="shared" si="14"/>
        <v>8.3680555544560775E-3</v>
      </c>
      <c r="F506" t="str">
        <f>CONCATENATE(INDEX(Telefonkönyv!$A$2:$A$63,MATCH(Hívások!A506,Telefonkönyv!$C$2:$C$63,0))," ",INDEX(Telefonkönyv!$B$2:$B$63,MATCH(Hívások!A506,Telefonkönyv!$C$2:$C$63,0)))</f>
        <v>Pap Zsófia ügyintéző</v>
      </c>
      <c r="G506" s="5">
        <f t="shared" si="15"/>
        <v>1085</v>
      </c>
    </row>
    <row r="507" spans="1:7" x14ac:dyDescent="0.25">
      <c r="A507">
        <v>106</v>
      </c>
      <c r="B507" t="s">
        <v>8</v>
      </c>
      <c r="C507" s="3">
        <v>39975.438831018517</v>
      </c>
      <c r="D507" s="3">
        <v>39975.444039351853</v>
      </c>
      <c r="E507" s="2">
        <f t="shared" si="14"/>
        <v>5.2083333357586525E-3</v>
      </c>
      <c r="F507" t="str">
        <f>CONCATENATE(INDEX(Telefonkönyv!$A$2:$A$63,MATCH(Hívások!A507,Telefonkönyv!$C$2:$C$63,0))," ",INDEX(Telefonkönyv!$B$2:$B$63,MATCH(Hívások!A507,Telefonkönyv!$C$2:$C$63,0)))</f>
        <v>Kalincsák Hanga ügyintéző</v>
      </c>
      <c r="G507" s="5">
        <f t="shared" si="15"/>
        <v>685</v>
      </c>
    </row>
    <row r="508" spans="1:7" x14ac:dyDescent="0.25">
      <c r="A508">
        <v>147</v>
      </c>
      <c r="B508" t="s">
        <v>9</v>
      </c>
      <c r="C508" s="3">
        <v>39975.446030092593</v>
      </c>
      <c r="D508" s="3">
        <v>39975.446446759262</v>
      </c>
      <c r="E508" s="2">
        <f t="shared" si="14"/>
        <v>4.1666666948003694E-4</v>
      </c>
      <c r="F508" t="str">
        <f>CONCATENATE(INDEX(Telefonkönyv!$A$2:$A$63,MATCH(Hívások!A508,Telefonkönyv!$C$2:$C$63,0))," ",INDEX(Telefonkönyv!$B$2:$B$63,MATCH(Hívások!A508,Telefonkönyv!$C$2:$C$63,0)))</f>
        <v>Holman Edit felsővezető</v>
      </c>
      <c r="G508" s="5">
        <f t="shared" si="15"/>
        <v>125</v>
      </c>
    </row>
    <row r="509" spans="1:7" x14ac:dyDescent="0.25">
      <c r="A509">
        <v>114</v>
      </c>
      <c r="B509" t="s">
        <v>11</v>
      </c>
      <c r="C509" s="3">
        <v>39975.446273148147</v>
      </c>
      <c r="D509" s="3">
        <v>39975.459305555552</v>
      </c>
      <c r="E509" s="2">
        <f t="shared" si="14"/>
        <v>1.3032407405262347E-2</v>
      </c>
      <c r="F509" t="str">
        <f>CONCATENATE(INDEX(Telefonkönyv!$A$2:$A$63,MATCH(Hívások!A509,Telefonkönyv!$C$2:$C$63,0))," ",INDEX(Telefonkönyv!$B$2:$B$63,MATCH(Hívások!A509,Telefonkönyv!$C$2:$C$63,0)))</f>
        <v>Bakonyi Mátyás ügyintéző</v>
      </c>
      <c r="G509" s="5">
        <f t="shared" si="15"/>
        <v>1565</v>
      </c>
    </row>
    <row r="510" spans="1:7" x14ac:dyDescent="0.25">
      <c r="A510">
        <v>127</v>
      </c>
      <c r="B510" t="s">
        <v>4</v>
      </c>
      <c r="C510" s="3">
        <v>39975.446423611109</v>
      </c>
      <c r="D510" s="3">
        <v>39975.451342592591</v>
      </c>
      <c r="E510" s="2">
        <f t="shared" si="14"/>
        <v>4.9189814817509614E-3</v>
      </c>
      <c r="F510" t="str">
        <f>CONCATENATE(INDEX(Telefonkönyv!$A$2:$A$63,MATCH(Hívások!A510,Telefonkönyv!$C$2:$C$63,0))," ",INDEX(Telefonkönyv!$B$2:$B$63,MATCH(Hívások!A510,Telefonkönyv!$C$2:$C$63,0)))</f>
        <v>Polgár Zsuzsa ügyintéző</v>
      </c>
      <c r="G510" s="5">
        <f t="shared" si="15"/>
        <v>620</v>
      </c>
    </row>
    <row r="511" spans="1:7" x14ac:dyDescent="0.25">
      <c r="A511">
        <v>133</v>
      </c>
      <c r="B511" t="s">
        <v>15</v>
      </c>
      <c r="C511" s="3">
        <v>39975.449201388888</v>
      </c>
      <c r="D511" s="3">
        <v>39975.479155092595</v>
      </c>
      <c r="E511" s="2">
        <f t="shared" si="14"/>
        <v>2.9953703706269152E-2</v>
      </c>
      <c r="F511" t="str">
        <f>CONCATENATE(INDEX(Telefonkönyv!$A$2:$A$63,MATCH(Hívások!A511,Telefonkönyv!$C$2:$C$63,0))," ",INDEX(Telefonkönyv!$B$2:$B$63,MATCH(Hívások!A511,Telefonkönyv!$C$2:$C$63,0)))</f>
        <v>Kálóczi Berta ügyintéző</v>
      </c>
      <c r="G511" s="5">
        <f t="shared" si="15"/>
        <v>3800</v>
      </c>
    </row>
    <row r="512" spans="1:7" x14ac:dyDescent="0.25">
      <c r="A512">
        <v>117</v>
      </c>
      <c r="B512" t="s">
        <v>5</v>
      </c>
      <c r="C512" s="3">
        <v>39975.453043981484</v>
      </c>
      <c r="D512" s="3">
        <v>39975.464502314811</v>
      </c>
      <c r="E512" s="2">
        <f t="shared" si="14"/>
        <v>1.1458333327027503E-2</v>
      </c>
      <c r="F512" t="str">
        <f>CONCATENATE(INDEX(Telefonkönyv!$A$2:$A$63,MATCH(Hívások!A512,Telefonkönyv!$C$2:$C$63,0))," ",INDEX(Telefonkönyv!$B$2:$B$63,MATCH(Hívások!A512,Telefonkönyv!$C$2:$C$63,0)))</f>
        <v>Ordasi Judit ügyintéző</v>
      </c>
      <c r="G512" s="5">
        <f t="shared" si="15"/>
        <v>1405</v>
      </c>
    </row>
    <row r="513" spans="1:7" x14ac:dyDescent="0.25">
      <c r="A513">
        <v>143</v>
      </c>
      <c r="B513" t="s">
        <v>9</v>
      </c>
      <c r="C513" s="3">
        <v>39975.45480324074</v>
      </c>
      <c r="D513" s="3">
        <v>39975.459236111114</v>
      </c>
      <c r="E513" s="2">
        <f t="shared" si="14"/>
        <v>4.432870373420883E-3</v>
      </c>
      <c r="F513" t="str">
        <f>CONCATENATE(INDEX(Telefonkönyv!$A$2:$A$63,MATCH(Hívások!A513,Telefonkönyv!$C$2:$C$63,0))," ",INDEX(Telefonkönyv!$B$2:$B$63,MATCH(Hívások!A513,Telefonkönyv!$C$2:$C$63,0)))</f>
        <v>Tringel Franciska ügyintéző</v>
      </c>
      <c r="G513" s="5">
        <f t="shared" si="15"/>
        <v>575</v>
      </c>
    </row>
    <row r="514" spans="1:7" x14ac:dyDescent="0.25">
      <c r="A514">
        <v>103</v>
      </c>
      <c r="B514" t="s">
        <v>10</v>
      </c>
      <c r="C514" s="3">
        <v>39975.458067129628</v>
      </c>
      <c r="D514" s="3">
        <v>39975.478692129633</v>
      </c>
      <c r="E514" s="2">
        <f t="shared" si="14"/>
        <v>2.0625000004656613E-2</v>
      </c>
      <c r="F514" t="str">
        <f>CONCATENATE(INDEX(Telefonkönyv!$A$2:$A$63,MATCH(Hívások!A514,Telefonkönyv!$C$2:$C$63,0))," ",INDEX(Telefonkönyv!$B$2:$B$63,MATCH(Hívások!A514,Telefonkönyv!$C$2:$C$63,0)))</f>
        <v>Faluhelyi Csaba ügyintéző</v>
      </c>
      <c r="G514" s="5">
        <f t="shared" si="15"/>
        <v>2610</v>
      </c>
    </row>
    <row r="515" spans="1:7" x14ac:dyDescent="0.25">
      <c r="A515">
        <v>148</v>
      </c>
      <c r="B515" t="s">
        <v>8</v>
      </c>
      <c r="C515" s="3">
        <v>39975.459872685184</v>
      </c>
      <c r="D515" s="3">
        <v>39975.488495370373</v>
      </c>
      <c r="E515" s="2">
        <f t="shared" ref="E515:E578" si="16">D515-C515</f>
        <v>2.8622685189475305E-2</v>
      </c>
      <c r="F515" t="str">
        <f>CONCATENATE(INDEX(Telefonkönyv!$A$2:$A$63,MATCH(Hívások!A515,Telefonkönyv!$C$2:$C$63,0))," ",INDEX(Telefonkönyv!$B$2:$B$63,MATCH(Hívások!A515,Telefonkönyv!$C$2:$C$63,0)))</f>
        <v>Mester Zsuzsa középvezető</v>
      </c>
      <c r="G515" s="5">
        <f t="shared" ref="G515:G578" si="17">VLOOKUP(B515,$P$2:$S$13,3,FALSE)+IF(SECOND(E515)=0,MINUTE(E515),MINUTE(E515)+1)*VLOOKUP(B515,$P$2:$S$13,4,FALSE)</f>
        <v>3405</v>
      </c>
    </row>
    <row r="516" spans="1:7" x14ac:dyDescent="0.25">
      <c r="A516">
        <v>128</v>
      </c>
      <c r="B516" t="s">
        <v>4</v>
      </c>
      <c r="C516" s="3">
        <v>39975.46025462963</v>
      </c>
      <c r="D516" s="3">
        <v>39975.464722222219</v>
      </c>
      <c r="E516" s="2">
        <f t="shared" si="16"/>
        <v>4.4675925892079249E-3</v>
      </c>
      <c r="F516" t="str">
        <f>CONCATENATE(INDEX(Telefonkönyv!$A$2:$A$63,MATCH(Hívások!A516,Telefonkönyv!$C$2:$C$63,0))," ",INDEX(Telefonkönyv!$B$2:$B$63,MATCH(Hívások!A516,Telefonkönyv!$C$2:$C$63,0)))</f>
        <v>Fogarasi Éva ügyintéző</v>
      </c>
      <c r="G516" s="5">
        <f t="shared" si="17"/>
        <v>550</v>
      </c>
    </row>
    <row r="517" spans="1:7" x14ac:dyDescent="0.25">
      <c r="A517">
        <v>119</v>
      </c>
      <c r="B517" t="s">
        <v>10</v>
      </c>
      <c r="C517" s="3">
        <v>39975.461921296293</v>
      </c>
      <c r="D517" s="3">
        <v>39975.476134259261</v>
      </c>
      <c r="E517" s="2">
        <f t="shared" si="16"/>
        <v>1.4212962967576459E-2</v>
      </c>
      <c r="F517" t="str">
        <f>CONCATENATE(INDEX(Telefonkönyv!$A$2:$A$63,MATCH(Hívások!A517,Telefonkönyv!$C$2:$C$63,0))," ",INDEX(Telefonkönyv!$B$2:$B$63,MATCH(Hívások!A517,Telefonkönyv!$C$2:$C$63,0)))</f>
        <v>Kövér Krisztina ügyintéző</v>
      </c>
      <c r="G517" s="5">
        <f t="shared" si="17"/>
        <v>1845</v>
      </c>
    </row>
    <row r="518" spans="1:7" x14ac:dyDescent="0.25">
      <c r="A518">
        <v>151</v>
      </c>
      <c r="B518" t="s">
        <v>15</v>
      </c>
      <c r="C518" s="3">
        <v>39975.463506944441</v>
      </c>
      <c r="D518" s="3">
        <v>39975.470335648148</v>
      </c>
      <c r="E518" s="2">
        <f t="shared" si="16"/>
        <v>6.8287037065601908E-3</v>
      </c>
      <c r="F518" t="str">
        <f>CONCATENATE(INDEX(Telefonkönyv!$A$2:$A$63,MATCH(Hívások!A518,Telefonkönyv!$C$2:$C$63,0))," ",INDEX(Telefonkönyv!$B$2:$B$63,MATCH(Hívások!A518,Telefonkönyv!$C$2:$C$63,0)))</f>
        <v>Lovas Helga ügyintéző</v>
      </c>
      <c r="G518" s="5">
        <f t="shared" si="17"/>
        <v>910</v>
      </c>
    </row>
    <row r="519" spans="1:7" x14ac:dyDescent="0.25">
      <c r="A519">
        <v>143</v>
      </c>
      <c r="B519" t="s">
        <v>9</v>
      </c>
      <c r="C519" s="3">
        <v>39975.465370370373</v>
      </c>
      <c r="D519" s="3">
        <v>39975.467581018522</v>
      </c>
      <c r="E519" s="2">
        <f t="shared" si="16"/>
        <v>2.2106481483206153E-3</v>
      </c>
      <c r="F519" t="str">
        <f>CONCATENATE(INDEX(Telefonkönyv!$A$2:$A$63,MATCH(Hívások!A519,Telefonkönyv!$C$2:$C$63,0))," ",INDEX(Telefonkönyv!$B$2:$B$63,MATCH(Hívások!A519,Telefonkönyv!$C$2:$C$63,0)))</f>
        <v>Tringel Franciska ügyintéző</v>
      </c>
      <c r="G519" s="5">
        <f t="shared" si="17"/>
        <v>350</v>
      </c>
    </row>
    <row r="520" spans="1:7" x14ac:dyDescent="0.25">
      <c r="A520">
        <v>110</v>
      </c>
      <c r="B520" t="s">
        <v>13</v>
      </c>
      <c r="C520" s="3">
        <v>39975.465717592589</v>
      </c>
      <c r="D520" s="3">
        <v>39975.495879629627</v>
      </c>
      <c r="E520" s="2">
        <f t="shared" si="16"/>
        <v>3.0162037037371192E-2</v>
      </c>
      <c r="F520" t="str">
        <f>CONCATENATE(INDEX(Telefonkönyv!$A$2:$A$63,MATCH(Hívások!A520,Telefonkönyv!$C$2:$C$63,0))," ",INDEX(Telefonkönyv!$B$2:$B$63,MATCH(Hívások!A520,Telefonkönyv!$C$2:$C$63,0)))</f>
        <v>Tóth Tímea középvezető</v>
      </c>
      <c r="G520" s="5">
        <f t="shared" si="17"/>
        <v>3565</v>
      </c>
    </row>
    <row r="521" spans="1:7" x14ac:dyDescent="0.25">
      <c r="A521">
        <v>106</v>
      </c>
      <c r="B521" t="s">
        <v>8</v>
      </c>
      <c r="C521" s="3">
        <v>39975.467569444445</v>
      </c>
      <c r="D521" s="3">
        <v>39975.477326388886</v>
      </c>
      <c r="E521" s="2">
        <f t="shared" si="16"/>
        <v>9.7569444405962713E-3</v>
      </c>
      <c r="F521" t="str">
        <f>CONCATENATE(INDEX(Telefonkönyv!$A$2:$A$63,MATCH(Hívások!A521,Telefonkönyv!$C$2:$C$63,0))," ",INDEX(Telefonkönyv!$B$2:$B$63,MATCH(Hívások!A521,Telefonkönyv!$C$2:$C$63,0)))</f>
        <v>Kalincsák Hanga ügyintéző</v>
      </c>
      <c r="G521" s="5">
        <f t="shared" si="17"/>
        <v>1245</v>
      </c>
    </row>
    <row r="522" spans="1:7" x14ac:dyDescent="0.25">
      <c r="A522">
        <v>128</v>
      </c>
      <c r="B522" t="s">
        <v>4</v>
      </c>
      <c r="C522" s="3">
        <v>39975.4684837963</v>
      </c>
      <c r="D522" s="3">
        <v>39975.481608796297</v>
      </c>
      <c r="E522" s="2">
        <f t="shared" si="16"/>
        <v>1.3124999997671694E-2</v>
      </c>
      <c r="F522" t="str">
        <f>CONCATENATE(INDEX(Telefonkönyv!$A$2:$A$63,MATCH(Hívások!A522,Telefonkönyv!$C$2:$C$63,0))," ",INDEX(Telefonkönyv!$B$2:$B$63,MATCH(Hívások!A522,Telefonkönyv!$C$2:$C$63,0)))</f>
        <v>Fogarasi Éva ügyintéző</v>
      </c>
      <c r="G522" s="5">
        <f t="shared" si="17"/>
        <v>1390</v>
      </c>
    </row>
    <row r="523" spans="1:7" x14ac:dyDescent="0.25">
      <c r="A523">
        <v>107</v>
      </c>
      <c r="B523" t="s">
        <v>7</v>
      </c>
      <c r="C523" s="3">
        <v>39975.469768518517</v>
      </c>
      <c r="D523" s="3">
        <v>39975.469976851855</v>
      </c>
      <c r="E523" s="2">
        <f t="shared" si="16"/>
        <v>2.0833333837799728E-4</v>
      </c>
      <c r="F523" t="str">
        <f>CONCATENATE(INDEX(Telefonkönyv!$A$2:$A$63,MATCH(Hívások!A523,Telefonkönyv!$C$2:$C$63,0))," ",INDEX(Telefonkönyv!$B$2:$B$63,MATCH(Hívások!A523,Telefonkönyv!$C$2:$C$63,0)))</f>
        <v>Gál Fruzsina ügyintéző</v>
      </c>
      <c r="G523" s="5">
        <f t="shared" si="17"/>
        <v>125</v>
      </c>
    </row>
    <row r="524" spans="1:7" x14ac:dyDescent="0.25">
      <c r="A524">
        <v>107</v>
      </c>
      <c r="B524" t="s">
        <v>7</v>
      </c>
      <c r="C524" s="3">
        <v>39975.470810185187</v>
      </c>
      <c r="D524" s="3">
        <v>39975.481099537035</v>
      </c>
      <c r="E524" s="2">
        <f t="shared" si="16"/>
        <v>1.0289351848769002E-2</v>
      </c>
      <c r="F524" t="str">
        <f>CONCATENATE(INDEX(Telefonkönyv!$A$2:$A$63,MATCH(Hívások!A524,Telefonkönyv!$C$2:$C$63,0))," ",INDEX(Telefonkönyv!$B$2:$B$63,MATCH(Hívások!A524,Telefonkönyv!$C$2:$C$63,0)))</f>
        <v>Gál Fruzsina ügyintéző</v>
      </c>
      <c r="G524" s="5">
        <f t="shared" si="17"/>
        <v>1175</v>
      </c>
    </row>
    <row r="525" spans="1:7" x14ac:dyDescent="0.25">
      <c r="A525">
        <v>162</v>
      </c>
      <c r="B525" t="s">
        <v>5</v>
      </c>
      <c r="C525" s="3">
        <v>39975.473969907405</v>
      </c>
      <c r="D525" s="3">
        <v>39975.481261574074</v>
      </c>
      <c r="E525" s="2">
        <f t="shared" si="16"/>
        <v>7.291666668606922E-3</v>
      </c>
      <c r="F525" t="str">
        <f>CONCATENATE(INDEX(Telefonkönyv!$A$2:$A$63,MATCH(Hívások!A525,Telefonkönyv!$C$2:$C$63,0))," ",INDEX(Telefonkönyv!$B$2:$B$63,MATCH(Hívások!A525,Telefonkönyv!$C$2:$C$63,0)))</f>
        <v>Mészöly Endre ügyintéző</v>
      </c>
      <c r="G525" s="5">
        <f t="shared" si="17"/>
        <v>925</v>
      </c>
    </row>
    <row r="526" spans="1:7" x14ac:dyDescent="0.25">
      <c r="A526">
        <v>123</v>
      </c>
      <c r="B526" t="s">
        <v>7</v>
      </c>
      <c r="C526" s="3">
        <v>39975.475208333337</v>
      </c>
      <c r="D526" s="3">
        <v>39975.475416666668</v>
      </c>
      <c r="E526" s="2">
        <f t="shared" si="16"/>
        <v>2.0833333110203966E-4</v>
      </c>
      <c r="F526" t="str">
        <f>CONCATENATE(INDEX(Telefonkönyv!$A$2:$A$63,MATCH(Hívások!A526,Telefonkönyv!$C$2:$C$63,0))," ",INDEX(Telefonkönyv!$B$2:$B$63,MATCH(Hívások!A526,Telefonkönyv!$C$2:$C$63,0)))</f>
        <v>Juhász Andrea ügyintéző</v>
      </c>
      <c r="G526" s="5">
        <f t="shared" si="17"/>
        <v>125</v>
      </c>
    </row>
    <row r="527" spans="1:7" x14ac:dyDescent="0.25">
      <c r="A527">
        <v>124</v>
      </c>
      <c r="B527" t="s">
        <v>13</v>
      </c>
      <c r="C527" s="3">
        <v>39975.475717592592</v>
      </c>
      <c r="D527" s="3">
        <v>39975.477141203701</v>
      </c>
      <c r="E527" s="2">
        <f t="shared" si="16"/>
        <v>1.4236111092031933E-3</v>
      </c>
      <c r="F527" t="str">
        <f>CONCATENATE(INDEX(Telefonkönyv!$A$2:$A$63,MATCH(Hívások!A527,Telefonkönyv!$C$2:$C$63,0))," ",INDEX(Telefonkönyv!$B$2:$B$63,MATCH(Hívások!A527,Telefonkönyv!$C$2:$C$63,0)))</f>
        <v>Gelencsér László ügyintéző</v>
      </c>
      <c r="G527" s="5">
        <f t="shared" si="17"/>
        <v>285</v>
      </c>
    </row>
    <row r="528" spans="1:7" x14ac:dyDescent="0.25">
      <c r="A528">
        <v>132</v>
      </c>
      <c r="B528" t="s">
        <v>5</v>
      </c>
      <c r="C528" s="3">
        <v>39975.47896990741</v>
      </c>
      <c r="D528" s="3">
        <v>39975.484814814816</v>
      </c>
      <c r="E528" s="2">
        <f t="shared" si="16"/>
        <v>5.8449074058444239E-3</v>
      </c>
      <c r="F528" t="str">
        <f>CONCATENATE(INDEX(Telefonkönyv!$A$2:$A$63,MATCH(Hívások!A528,Telefonkönyv!$C$2:$C$63,0))," ",INDEX(Telefonkönyv!$B$2:$B$63,MATCH(Hívások!A528,Telefonkönyv!$C$2:$C$63,0)))</f>
        <v>Pap Zsófia ügyintéző</v>
      </c>
      <c r="G528" s="5">
        <f t="shared" si="17"/>
        <v>765</v>
      </c>
    </row>
    <row r="529" spans="1:7" x14ac:dyDescent="0.25">
      <c r="A529">
        <v>124</v>
      </c>
      <c r="B529" t="s">
        <v>13</v>
      </c>
      <c r="C529" s="3">
        <v>39975.479131944441</v>
      </c>
      <c r="D529" s="3">
        <v>39975.502546296295</v>
      </c>
      <c r="E529" s="2">
        <f t="shared" si="16"/>
        <v>2.3414351853716653E-2</v>
      </c>
      <c r="F529" t="str">
        <f>CONCATENATE(INDEX(Telefonkönyv!$A$2:$A$63,MATCH(Hívások!A529,Telefonkönyv!$C$2:$C$63,0))," ",INDEX(Telefonkönyv!$B$2:$B$63,MATCH(Hívások!A529,Telefonkönyv!$C$2:$C$63,0)))</f>
        <v>Gelencsér László ügyintéző</v>
      </c>
      <c r="G529" s="5">
        <f t="shared" si="17"/>
        <v>2765</v>
      </c>
    </row>
    <row r="530" spans="1:7" x14ac:dyDescent="0.25">
      <c r="A530">
        <v>155</v>
      </c>
      <c r="B530" t="s">
        <v>9</v>
      </c>
      <c r="C530" s="3">
        <v>39975.481493055559</v>
      </c>
      <c r="D530" s="3">
        <v>39975.488969907405</v>
      </c>
      <c r="E530" s="2">
        <f t="shared" si="16"/>
        <v>7.4768518461496569E-3</v>
      </c>
      <c r="F530" t="str">
        <f>CONCATENATE(INDEX(Telefonkönyv!$A$2:$A$63,MATCH(Hívások!A530,Telefonkönyv!$C$2:$C$63,0))," ",INDEX(Telefonkönyv!$B$2:$B$63,MATCH(Hívások!A530,Telefonkönyv!$C$2:$C$63,0)))</f>
        <v>Bölöni Antal ügyintéző</v>
      </c>
      <c r="G530" s="5">
        <f t="shared" si="17"/>
        <v>875</v>
      </c>
    </row>
    <row r="531" spans="1:7" x14ac:dyDescent="0.25">
      <c r="A531">
        <v>147</v>
      </c>
      <c r="B531" t="s">
        <v>7</v>
      </c>
      <c r="C531" s="3">
        <v>39975.4843287037</v>
      </c>
      <c r="D531" s="3">
        <v>39975.502372685187</v>
      </c>
      <c r="E531" s="2">
        <f t="shared" si="16"/>
        <v>1.8043981486698613E-2</v>
      </c>
      <c r="F531" t="str">
        <f>CONCATENATE(INDEX(Telefonkönyv!$A$2:$A$63,MATCH(Hívások!A531,Telefonkönyv!$C$2:$C$63,0))," ",INDEX(Telefonkönyv!$B$2:$B$63,MATCH(Hívások!A531,Telefonkönyv!$C$2:$C$63,0)))</f>
        <v>Holman Edit felsővezető</v>
      </c>
      <c r="G531" s="5">
        <f t="shared" si="17"/>
        <v>2000</v>
      </c>
    </row>
    <row r="532" spans="1:7" x14ac:dyDescent="0.25">
      <c r="A532">
        <v>101</v>
      </c>
      <c r="B532" t="s">
        <v>11</v>
      </c>
      <c r="C532" s="3">
        <v>39975.487361111111</v>
      </c>
      <c r="D532" s="3">
        <v>39975.526817129627</v>
      </c>
      <c r="E532" s="2">
        <f t="shared" si="16"/>
        <v>3.9456018515920732E-2</v>
      </c>
      <c r="F532" t="str">
        <f>CONCATENATE(INDEX(Telefonkönyv!$A$2:$A$63,MATCH(Hívások!A532,Telefonkönyv!$C$2:$C$63,0))," ",INDEX(Telefonkönyv!$B$2:$B$63,MATCH(Hívások!A532,Telefonkönyv!$C$2:$C$63,0)))</f>
        <v>Szatmári Miklós ügyintéző</v>
      </c>
      <c r="G532" s="5">
        <f t="shared" si="17"/>
        <v>4605</v>
      </c>
    </row>
    <row r="533" spans="1:7" x14ac:dyDescent="0.25">
      <c r="A533">
        <v>127</v>
      </c>
      <c r="B533" t="s">
        <v>4</v>
      </c>
      <c r="C533" s="3">
        <v>39975.488344907404</v>
      </c>
      <c r="D533" s="3">
        <v>39975.493472222224</v>
      </c>
      <c r="E533" s="2">
        <f t="shared" si="16"/>
        <v>5.1273148201289587E-3</v>
      </c>
      <c r="F533" t="str">
        <f>CONCATENATE(INDEX(Telefonkönyv!$A$2:$A$63,MATCH(Hívások!A533,Telefonkönyv!$C$2:$C$63,0))," ",INDEX(Telefonkönyv!$B$2:$B$63,MATCH(Hívások!A533,Telefonkönyv!$C$2:$C$63,0)))</f>
        <v>Polgár Zsuzsa ügyintéző</v>
      </c>
      <c r="G533" s="5">
        <f t="shared" si="17"/>
        <v>620</v>
      </c>
    </row>
    <row r="534" spans="1:7" x14ac:dyDescent="0.25">
      <c r="A534">
        <v>132</v>
      </c>
      <c r="B534" t="s">
        <v>5</v>
      </c>
      <c r="C534" s="3">
        <v>39975.491516203707</v>
      </c>
      <c r="D534" s="3">
        <v>39975.52202546296</v>
      </c>
      <c r="E534" s="2">
        <f t="shared" si="16"/>
        <v>3.0509259253449272E-2</v>
      </c>
      <c r="F534" t="str">
        <f>CONCATENATE(INDEX(Telefonkönyv!$A$2:$A$63,MATCH(Hívások!A534,Telefonkönyv!$C$2:$C$63,0))," ",INDEX(Telefonkönyv!$B$2:$B$63,MATCH(Hívások!A534,Telefonkönyv!$C$2:$C$63,0)))</f>
        <v>Pap Zsófia ügyintéző</v>
      </c>
      <c r="G534" s="5">
        <f t="shared" si="17"/>
        <v>3565</v>
      </c>
    </row>
    <row r="535" spans="1:7" x14ac:dyDescent="0.25">
      <c r="A535">
        <v>121</v>
      </c>
      <c r="B535" t="s">
        <v>7</v>
      </c>
      <c r="C535" s="3">
        <v>39975.492430555554</v>
      </c>
      <c r="D535" s="3">
        <v>39975.497662037036</v>
      </c>
      <c r="E535" s="2">
        <f t="shared" si="16"/>
        <v>5.2314814820419997E-3</v>
      </c>
      <c r="F535" t="str">
        <f>CONCATENATE(INDEX(Telefonkönyv!$A$2:$A$63,MATCH(Hívások!A535,Telefonkönyv!$C$2:$C$63,0))," ",INDEX(Telefonkönyv!$B$2:$B$63,MATCH(Hívások!A535,Telefonkönyv!$C$2:$C$63,0)))</f>
        <v>Palles Katalin ügyintéző</v>
      </c>
      <c r="G535" s="5">
        <f t="shared" si="17"/>
        <v>650</v>
      </c>
    </row>
    <row r="536" spans="1:7" x14ac:dyDescent="0.25">
      <c r="A536">
        <v>151</v>
      </c>
      <c r="B536" t="s">
        <v>15</v>
      </c>
      <c r="C536" s="3">
        <v>39975.493750000001</v>
      </c>
      <c r="D536" s="3">
        <v>39975.523923611108</v>
      </c>
      <c r="E536" s="2">
        <f t="shared" si="16"/>
        <v>3.0173611106874887E-2</v>
      </c>
      <c r="F536" t="str">
        <f>CONCATENATE(INDEX(Telefonkönyv!$A$2:$A$63,MATCH(Hívások!A536,Telefonkönyv!$C$2:$C$63,0))," ",INDEX(Telefonkönyv!$B$2:$B$63,MATCH(Hívások!A536,Telefonkönyv!$C$2:$C$63,0)))</f>
        <v>Lovas Helga ügyintéző</v>
      </c>
      <c r="G536" s="5">
        <f t="shared" si="17"/>
        <v>3800</v>
      </c>
    </row>
    <row r="537" spans="1:7" x14ac:dyDescent="0.25">
      <c r="A537">
        <v>121</v>
      </c>
      <c r="B537" t="s">
        <v>7</v>
      </c>
      <c r="C537" s="3">
        <v>39975.498113425929</v>
      </c>
      <c r="D537" s="3">
        <v>39975.506157407406</v>
      </c>
      <c r="E537" s="2">
        <f t="shared" si="16"/>
        <v>8.0439814773853868E-3</v>
      </c>
      <c r="F537" t="str">
        <f>CONCATENATE(INDEX(Telefonkönyv!$A$2:$A$63,MATCH(Hívások!A537,Telefonkönyv!$C$2:$C$63,0))," ",INDEX(Telefonkönyv!$B$2:$B$63,MATCH(Hívások!A537,Telefonkönyv!$C$2:$C$63,0)))</f>
        <v>Palles Katalin ügyintéző</v>
      </c>
      <c r="G537" s="5">
        <f t="shared" si="17"/>
        <v>950</v>
      </c>
    </row>
    <row r="538" spans="1:7" x14ac:dyDescent="0.25">
      <c r="A538">
        <v>145</v>
      </c>
      <c r="B538" t="s">
        <v>12</v>
      </c>
      <c r="C538" s="3">
        <v>39975.499456018515</v>
      </c>
      <c r="D538" s="3">
        <v>39975.510243055556</v>
      </c>
      <c r="E538" s="2">
        <f t="shared" si="16"/>
        <v>1.078703704115469E-2</v>
      </c>
      <c r="F538" t="str">
        <f>CONCATENATE(INDEX(Telefonkönyv!$A$2:$A$63,MATCH(Hívások!A538,Telefonkönyv!$C$2:$C$63,0))," ",INDEX(Telefonkönyv!$B$2:$B$63,MATCH(Hívások!A538,Telefonkönyv!$C$2:$C$63,0)))</f>
        <v>Bednai Linda ügyintéző</v>
      </c>
      <c r="G538" s="5">
        <f t="shared" si="17"/>
        <v>1250</v>
      </c>
    </row>
    <row r="539" spans="1:7" x14ac:dyDescent="0.25">
      <c r="A539">
        <v>103</v>
      </c>
      <c r="B539" t="s">
        <v>10</v>
      </c>
      <c r="C539" s="3">
        <v>39975.50105324074</v>
      </c>
      <c r="D539" s="3">
        <v>39975.501921296294</v>
      </c>
      <c r="E539" s="2">
        <f t="shared" si="16"/>
        <v>8.6805555474711582E-4</v>
      </c>
      <c r="F539" t="str">
        <f>CONCATENATE(INDEX(Telefonkönyv!$A$2:$A$63,MATCH(Hívások!A539,Telefonkönyv!$C$2:$C$63,0))," ",INDEX(Telefonkönyv!$B$2:$B$63,MATCH(Hívások!A539,Telefonkönyv!$C$2:$C$63,0)))</f>
        <v>Faluhelyi Csaba ügyintéző</v>
      </c>
      <c r="G539" s="5">
        <f t="shared" si="17"/>
        <v>230</v>
      </c>
    </row>
    <row r="540" spans="1:7" x14ac:dyDescent="0.25">
      <c r="A540">
        <v>105</v>
      </c>
      <c r="B540" t="s">
        <v>5</v>
      </c>
      <c r="C540" s="3">
        <v>39975.502824074072</v>
      </c>
      <c r="D540" s="3">
        <v>39975.510613425926</v>
      </c>
      <c r="E540" s="2">
        <f t="shared" si="16"/>
        <v>7.7893518537166528E-3</v>
      </c>
      <c r="F540" t="str">
        <f>CONCATENATE(INDEX(Telefonkönyv!$A$2:$A$63,MATCH(Hívások!A540,Telefonkönyv!$C$2:$C$63,0))," ",INDEX(Telefonkönyv!$B$2:$B$63,MATCH(Hívások!A540,Telefonkönyv!$C$2:$C$63,0)))</f>
        <v>Vadász Iván középvezető</v>
      </c>
      <c r="G540" s="5">
        <f t="shared" si="17"/>
        <v>1005</v>
      </c>
    </row>
    <row r="541" spans="1:7" x14ac:dyDescent="0.25">
      <c r="A541">
        <v>148</v>
      </c>
      <c r="B541" t="s">
        <v>10</v>
      </c>
      <c r="C541" s="3">
        <v>39975.503958333335</v>
      </c>
      <c r="D541" s="3">
        <v>39975.505937499998</v>
      </c>
      <c r="E541" s="2">
        <f t="shared" si="16"/>
        <v>1.9791666636592709E-3</v>
      </c>
      <c r="F541" t="str">
        <f>CONCATENATE(INDEX(Telefonkönyv!$A$2:$A$63,MATCH(Hívások!A541,Telefonkönyv!$C$2:$C$63,0))," ",INDEX(Telefonkönyv!$B$2:$B$63,MATCH(Hívások!A541,Telefonkönyv!$C$2:$C$63,0)))</f>
        <v>Mester Zsuzsa középvezető</v>
      </c>
      <c r="G541" s="5">
        <f t="shared" si="17"/>
        <v>315</v>
      </c>
    </row>
    <row r="542" spans="1:7" x14ac:dyDescent="0.25">
      <c r="A542">
        <v>114</v>
      </c>
      <c r="B542" t="s">
        <v>11</v>
      </c>
      <c r="C542" s="3">
        <v>39975.504942129628</v>
      </c>
      <c r="D542" s="3">
        <v>39975.525775462964</v>
      </c>
      <c r="E542" s="2">
        <f t="shared" si="16"/>
        <v>2.0833333335758653E-2</v>
      </c>
      <c r="F542" t="str">
        <f>CONCATENATE(INDEX(Telefonkönyv!$A$2:$A$63,MATCH(Hívások!A542,Telefonkönyv!$C$2:$C$63,0))," ",INDEX(Telefonkönyv!$B$2:$B$63,MATCH(Hívások!A542,Telefonkönyv!$C$2:$C$63,0)))</f>
        <v>Bakonyi Mátyás ügyintéző</v>
      </c>
      <c r="G542" s="5">
        <f t="shared" si="17"/>
        <v>2445</v>
      </c>
    </row>
    <row r="543" spans="1:7" x14ac:dyDescent="0.25">
      <c r="A543">
        <v>155</v>
      </c>
      <c r="B543" t="s">
        <v>9</v>
      </c>
      <c r="C543" s="3">
        <v>39975.50980324074</v>
      </c>
      <c r="D543" s="3">
        <v>39975.514756944445</v>
      </c>
      <c r="E543" s="2">
        <f t="shared" si="16"/>
        <v>4.9537037048139609E-3</v>
      </c>
      <c r="F543" t="str">
        <f>CONCATENATE(INDEX(Telefonkönyv!$A$2:$A$63,MATCH(Hívások!A543,Telefonkönyv!$C$2:$C$63,0))," ",INDEX(Telefonkönyv!$B$2:$B$63,MATCH(Hívások!A543,Telefonkönyv!$C$2:$C$63,0)))</f>
        <v>Bölöni Antal ügyintéző</v>
      </c>
      <c r="G543" s="5">
        <f t="shared" si="17"/>
        <v>650</v>
      </c>
    </row>
    <row r="544" spans="1:7" x14ac:dyDescent="0.25">
      <c r="A544">
        <v>121</v>
      </c>
      <c r="B544" t="s">
        <v>7</v>
      </c>
      <c r="C544" s="3">
        <v>39975.510023148148</v>
      </c>
      <c r="D544" s="3">
        <v>39975.515231481484</v>
      </c>
      <c r="E544" s="2">
        <f t="shared" si="16"/>
        <v>5.2083333357586525E-3</v>
      </c>
      <c r="F544" t="str">
        <f>CONCATENATE(INDEX(Telefonkönyv!$A$2:$A$63,MATCH(Hívások!A544,Telefonkönyv!$C$2:$C$63,0))," ",INDEX(Telefonkönyv!$B$2:$B$63,MATCH(Hívások!A544,Telefonkönyv!$C$2:$C$63,0)))</f>
        <v>Palles Katalin ügyintéző</v>
      </c>
      <c r="G544" s="5">
        <f t="shared" si="17"/>
        <v>650</v>
      </c>
    </row>
    <row r="545" spans="1:7" x14ac:dyDescent="0.25">
      <c r="A545">
        <v>148</v>
      </c>
      <c r="B545" t="s">
        <v>15</v>
      </c>
      <c r="C545" s="3">
        <v>39975.511064814818</v>
      </c>
      <c r="D545" s="3">
        <v>39975.524895833332</v>
      </c>
      <c r="E545" s="2">
        <f t="shared" si="16"/>
        <v>1.3831018513883464E-2</v>
      </c>
      <c r="F545" t="str">
        <f>CONCATENATE(INDEX(Telefonkönyv!$A$2:$A$63,MATCH(Hívások!A545,Telefonkönyv!$C$2:$C$63,0))," ",INDEX(Telefonkönyv!$B$2:$B$63,MATCH(Hívások!A545,Telefonkönyv!$C$2:$C$63,0)))</f>
        <v>Mester Zsuzsa középvezető</v>
      </c>
      <c r="G545" s="5">
        <f t="shared" si="17"/>
        <v>1760</v>
      </c>
    </row>
    <row r="546" spans="1:7" x14ac:dyDescent="0.25">
      <c r="A546">
        <v>144</v>
      </c>
      <c r="B546" t="s">
        <v>14</v>
      </c>
      <c r="C546" s="3">
        <v>39975.512349537035</v>
      </c>
      <c r="D546" s="3">
        <v>39975.542974537035</v>
      </c>
      <c r="E546" s="2">
        <f t="shared" si="16"/>
        <v>3.0624999999417923E-2</v>
      </c>
      <c r="F546" t="str">
        <f>CONCATENATE(INDEX(Telefonkönyv!$A$2:$A$63,MATCH(Hívások!A546,Telefonkönyv!$C$2:$C$63,0))," ",INDEX(Telefonkönyv!$B$2:$B$63,MATCH(Hívások!A546,Telefonkönyv!$C$2:$C$63,0)))</f>
        <v>Bózsing Gergely ügyintéző</v>
      </c>
      <c r="G546" s="5">
        <f t="shared" si="17"/>
        <v>3645</v>
      </c>
    </row>
    <row r="547" spans="1:7" x14ac:dyDescent="0.25">
      <c r="A547">
        <v>105</v>
      </c>
      <c r="B547" t="s">
        <v>14</v>
      </c>
      <c r="C547" s="3">
        <v>39975.524201388886</v>
      </c>
      <c r="D547" s="3">
        <v>39975.541828703703</v>
      </c>
      <c r="E547" s="2">
        <f t="shared" si="16"/>
        <v>1.7627314817218576E-2</v>
      </c>
      <c r="F547" t="str">
        <f>CONCATENATE(INDEX(Telefonkönyv!$A$2:$A$63,MATCH(Hívások!A547,Telefonkönyv!$C$2:$C$63,0))," ",INDEX(Telefonkönyv!$B$2:$B$63,MATCH(Hívások!A547,Telefonkönyv!$C$2:$C$63,0)))</f>
        <v>Vadász Iván középvezető</v>
      </c>
      <c r="G547" s="5">
        <f t="shared" si="17"/>
        <v>2125</v>
      </c>
    </row>
    <row r="548" spans="1:7" x14ac:dyDescent="0.25">
      <c r="A548">
        <v>108</v>
      </c>
      <c r="B548" t="s">
        <v>13</v>
      </c>
      <c r="C548" s="3">
        <v>39975.524317129632</v>
      </c>
      <c r="D548" s="3">
        <v>39975.552986111114</v>
      </c>
      <c r="E548" s="2">
        <f t="shared" si="16"/>
        <v>2.8668981482042E-2</v>
      </c>
      <c r="F548" t="str">
        <f>CONCATENATE(INDEX(Telefonkönyv!$A$2:$A$63,MATCH(Hívások!A548,Telefonkönyv!$C$2:$C$63,0))," ",INDEX(Telefonkönyv!$B$2:$B$63,MATCH(Hívások!A548,Telefonkönyv!$C$2:$C$63,0)))</f>
        <v>Csurai Fruzsina ügyintéző</v>
      </c>
      <c r="G548" s="5">
        <f t="shared" si="17"/>
        <v>3405</v>
      </c>
    </row>
    <row r="549" spans="1:7" x14ac:dyDescent="0.25">
      <c r="A549">
        <v>160</v>
      </c>
      <c r="B549" t="s">
        <v>14</v>
      </c>
      <c r="C549" s="3">
        <v>39975.526041666664</v>
      </c>
      <c r="D549" s="3">
        <v>39975.534201388888</v>
      </c>
      <c r="E549" s="2">
        <f t="shared" si="16"/>
        <v>8.1597222233540379E-3</v>
      </c>
      <c r="F549" t="str">
        <f>CONCATENATE(INDEX(Telefonkönyv!$A$2:$A$63,MATCH(Hívások!A549,Telefonkönyv!$C$2:$C$63,0))," ",INDEX(Telefonkönyv!$B$2:$B$63,MATCH(Hívások!A549,Telefonkönyv!$C$2:$C$63,0)))</f>
        <v>Fosztó Gábor ügyintéző</v>
      </c>
      <c r="G549" s="5">
        <f t="shared" si="17"/>
        <v>1005</v>
      </c>
    </row>
    <row r="550" spans="1:7" x14ac:dyDescent="0.25">
      <c r="A550">
        <v>112</v>
      </c>
      <c r="B550" t="s">
        <v>13</v>
      </c>
      <c r="C550" s="3">
        <v>39975.528611111113</v>
      </c>
      <c r="D550" s="3">
        <v>39975.559074074074</v>
      </c>
      <c r="E550" s="2">
        <f t="shared" si="16"/>
        <v>3.0462962960882578E-2</v>
      </c>
      <c r="F550" t="str">
        <f>CONCATENATE(INDEX(Telefonkönyv!$A$2:$A$63,MATCH(Hívások!A550,Telefonkönyv!$C$2:$C$63,0))," ",INDEX(Telefonkönyv!$B$2:$B$63,MATCH(Hívások!A550,Telefonkönyv!$C$2:$C$63,0)))</f>
        <v>Tóth Vanda ügyintéző</v>
      </c>
      <c r="G550" s="5">
        <f t="shared" si="17"/>
        <v>3565</v>
      </c>
    </row>
    <row r="551" spans="1:7" x14ac:dyDescent="0.25">
      <c r="A551">
        <v>124</v>
      </c>
      <c r="B551" t="s">
        <v>13</v>
      </c>
      <c r="C551" s="3">
        <v>39975.529780092591</v>
      </c>
      <c r="D551" s="3">
        <v>39975.542696759258</v>
      </c>
      <c r="E551" s="2">
        <f t="shared" si="16"/>
        <v>1.2916666666569654E-2</v>
      </c>
      <c r="F551" t="str">
        <f>CONCATENATE(INDEX(Telefonkönyv!$A$2:$A$63,MATCH(Hívások!A551,Telefonkönyv!$C$2:$C$63,0))," ",INDEX(Telefonkönyv!$B$2:$B$63,MATCH(Hívások!A551,Telefonkönyv!$C$2:$C$63,0)))</f>
        <v>Gelencsér László ügyintéző</v>
      </c>
      <c r="G551" s="5">
        <f t="shared" si="17"/>
        <v>1565</v>
      </c>
    </row>
    <row r="552" spans="1:7" x14ac:dyDescent="0.25">
      <c r="A552">
        <v>110</v>
      </c>
      <c r="B552" t="s">
        <v>9</v>
      </c>
      <c r="C552" s="3">
        <v>39975.532268518517</v>
      </c>
      <c r="D552" s="3">
        <v>39975.544895833336</v>
      </c>
      <c r="E552" s="2">
        <f t="shared" si="16"/>
        <v>1.262731481983792E-2</v>
      </c>
      <c r="F552" t="str">
        <f>CONCATENATE(INDEX(Telefonkönyv!$A$2:$A$63,MATCH(Hívások!A552,Telefonkönyv!$C$2:$C$63,0))," ",INDEX(Telefonkönyv!$B$2:$B$63,MATCH(Hívások!A552,Telefonkönyv!$C$2:$C$63,0)))</f>
        <v>Tóth Tímea középvezető</v>
      </c>
      <c r="G552" s="5">
        <f t="shared" si="17"/>
        <v>1475</v>
      </c>
    </row>
    <row r="553" spans="1:7" x14ac:dyDescent="0.25">
      <c r="A553">
        <v>127</v>
      </c>
      <c r="B553" t="s">
        <v>4</v>
      </c>
      <c r="C553" s="3">
        <v>39975.532349537039</v>
      </c>
      <c r="D553" s="3">
        <v>39975.550474537034</v>
      </c>
      <c r="E553" s="2">
        <f t="shared" si="16"/>
        <v>1.8124999995052349E-2</v>
      </c>
      <c r="F553" t="str">
        <f>CONCATENATE(INDEX(Telefonkönyv!$A$2:$A$63,MATCH(Hívások!A553,Telefonkönyv!$C$2:$C$63,0))," ",INDEX(Telefonkönyv!$B$2:$B$63,MATCH(Hívások!A553,Telefonkönyv!$C$2:$C$63,0)))</f>
        <v>Polgár Zsuzsa ügyintéző</v>
      </c>
      <c r="G553" s="5">
        <f t="shared" si="17"/>
        <v>1950</v>
      </c>
    </row>
    <row r="554" spans="1:7" x14ac:dyDescent="0.25">
      <c r="A554">
        <v>155</v>
      </c>
      <c r="B554" t="s">
        <v>9</v>
      </c>
      <c r="C554" s="3">
        <v>39975.532881944448</v>
      </c>
      <c r="D554" s="3">
        <v>39975.563009259262</v>
      </c>
      <c r="E554" s="2">
        <f t="shared" si="16"/>
        <v>3.0127314814308193E-2</v>
      </c>
      <c r="F554" t="str">
        <f>CONCATENATE(INDEX(Telefonkönyv!$A$2:$A$63,MATCH(Hívások!A554,Telefonkönyv!$C$2:$C$63,0))," ",INDEX(Telefonkönyv!$B$2:$B$63,MATCH(Hívások!A554,Telefonkönyv!$C$2:$C$63,0)))</f>
        <v>Bölöni Antal ügyintéző</v>
      </c>
      <c r="G554" s="5">
        <f t="shared" si="17"/>
        <v>3350</v>
      </c>
    </row>
    <row r="555" spans="1:7" x14ac:dyDescent="0.25">
      <c r="A555">
        <v>114</v>
      </c>
      <c r="B555" t="s">
        <v>11</v>
      </c>
      <c r="C555" s="3">
        <v>39975.533310185187</v>
      </c>
      <c r="D555" s="3">
        <v>39975.536678240744</v>
      </c>
      <c r="E555" s="2">
        <f t="shared" si="16"/>
        <v>3.3680555570754223E-3</v>
      </c>
      <c r="F555" t="str">
        <f>CONCATENATE(INDEX(Telefonkönyv!$A$2:$A$63,MATCH(Hívások!A555,Telefonkönyv!$C$2:$C$63,0))," ",INDEX(Telefonkönyv!$B$2:$B$63,MATCH(Hívások!A555,Telefonkönyv!$C$2:$C$63,0)))</f>
        <v>Bakonyi Mátyás ügyintéző</v>
      </c>
      <c r="G555" s="5">
        <f t="shared" si="17"/>
        <v>445</v>
      </c>
    </row>
    <row r="556" spans="1:7" x14ac:dyDescent="0.25">
      <c r="A556">
        <v>128</v>
      </c>
      <c r="B556" t="s">
        <v>4</v>
      </c>
      <c r="C556" s="3">
        <v>39975.53392361111</v>
      </c>
      <c r="D556" s="3">
        <v>39975.57371527778</v>
      </c>
      <c r="E556" s="2">
        <f t="shared" si="16"/>
        <v>3.9791666669771075E-2</v>
      </c>
      <c r="F556" t="str">
        <f>CONCATENATE(INDEX(Telefonkönyv!$A$2:$A$63,MATCH(Hívások!A556,Telefonkönyv!$C$2:$C$63,0))," ",INDEX(Telefonkönyv!$B$2:$B$63,MATCH(Hívások!A556,Telefonkönyv!$C$2:$C$63,0)))</f>
        <v>Fogarasi Éva ügyintéző</v>
      </c>
      <c r="G556" s="5">
        <f t="shared" si="17"/>
        <v>4120</v>
      </c>
    </row>
    <row r="557" spans="1:7" x14ac:dyDescent="0.25">
      <c r="A557">
        <v>152</v>
      </c>
      <c r="B557" t="s">
        <v>6</v>
      </c>
      <c r="C557" s="3">
        <v>39975.540370370371</v>
      </c>
      <c r="D557" s="3">
        <v>39975.572280092594</v>
      </c>
      <c r="E557" s="2">
        <f t="shared" si="16"/>
        <v>3.1909722223645076E-2</v>
      </c>
      <c r="F557" t="str">
        <f>CONCATENATE(INDEX(Telefonkönyv!$A$2:$A$63,MATCH(Hívások!A557,Telefonkönyv!$C$2:$C$63,0))," ",INDEX(Telefonkönyv!$B$2:$B$63,MATCH(Hívások!A557,Telefonkönyv!$C$2:$C$63,0)))</f>
        <v>Viola Klára ügyintéző</v>
      </c>
      <c r="G557" s="5">
        <f t="shared" si="17"/>
        <v>3725</v>
      </c>
    </row>
    <row r="558" spans="1:7" x14ac:dyDescent="0.25">
      <c r="A558">
        <v>147</v>
      </c>
      <c r="B558" t="s">
        <v>5</v>
      </c>
      <c r="C558" s="3">
        <v>39975.542199074072</v>
      </c>
      <c r="D558" s="3">
        <v>39975.574155092596</v>
      </c>
      <c r="E558" s="2">
        <f t="shared" si="16"/>
        <v>3.1956018523487728E-2</v>
      </c>
      <c r="F558" t="str">
        <f>CONCATENATE(INDEX(Telefonkönyv!$A$2:$A$63,MATCH(Hívások!A558,Telefonkönyv!$C$2:$C$63,0))," ",INDEX(Telefonkönyv!$B$2:$B$63,MATCH(Hívások!A558,Telefonkönyv!$C$2:$C$63,0)))</f>
        <v>Holman Edit felsővezető</v>
      </c>
      <c r="G558" s="5">
        <f t="shared" si="17"/>
        <v>3805</v>
      </c>
    </row>
    <row r="559" spans="1:7" x14ac:dyDescent="0.25">
      <c r="A559">
        <v>160</v>
      </c>
      <c r="B559" t="s">
        <v>14</v>
      </c>
      <c r="C559" s="3">
        <v>39975.549710648149</v>
      </c>
      <c r="D559" s="3">
        <v>39975.56858796296</v>
      </c>
      <c r="E559" s="2">
        <f t="shared" si="16"/>
        <v>1.8877314811106771E-2</v>
      </c>
      <c r="F559" t="str">
        <f>CONCATENATE(INDEX(Telefonkönyv!$A$2:$A$63,MATCH(Hívások!A559,Telefonkönyv!$C$2:$C$63,0))," ",INDEX(Telefonkönyv!$B$2:$B$63,MATCH(Hívások!A559,Telefonkönyv!$C$2:$C$63,0)))</f>
        <v>Fosztó Gábor ügyintéző</v>
      </c>
      <c r="G559" s="5">
        <f t="shared" si="17"/>
        <v>2285</v>
      </c>
    </row>
    <row r="560" spans="1:7" x14ac:dyDescent="0.25">
      <c r="A560">
        <v>150</v>
      </c>
      <c r="B560" t="s">
        <v>5</v>
      </c>
      <c r="C560" s="3">
        <v>39975.549756944441</v>
      </c>
      <c r="D560" s="3">
        <v>39975.566550925927</v>
      </c>
      <c r="E560" s="2">
        <f t="shared" si="16"/>
        <v>1.6793981485534459E-2</v>
      </c>
      <c r="F560" t="str">
        <f>CONCATENATE(INDEX(Telefonkönyv!$A$2:$A$63,MATCH(Hívások!A560,Telefonkönyv!$C$2:$C$63,0))," ",INDEX(Telefonkönyv!$B$2:$B$63,MATCH(Hívások!A560,Telefonkönyv!$C$2:$C$63,0)))</f>
        <v>Virt Kornél ügyintéző</v>
      </c>
      <c r="G560" s="5">
        <f t="shared" si="17"/>
        <v>2045</v>
      </c>
    </row>
    <row r="561" spans="1:7" x14ac:dyDescent="0.25">
      <c r="A561">
        <v>119</v>
      </c>
      <c r="B561" t="s">
        <v>10</v>
      </c>
      <c r="C561" s="3">
        <v>39975.554895833331</v>
      </c>
      <c r="D561" s="3">
        <v>39975.567557870374</v>
      </c>
      <c r="E561" s="2">
        <f t="shared" si="16"/>
        <v>1.266203704290092E-2</v>
      </c>
      <c r="F561" t="str">
        <f>CONCATENATE(INDEX(Telefonkönyv!$A$2:$A$63,MATCH(Hívások!A561,Telefonkönyv!$C$2:$C$63,0))," ",INDEX(Telefonkönyv!$B$2:$B$63,MATCH(Hívások!A561,Telefonkönyv!$C$2:$C$63,0)))</f>
        <v>Kövér Krisztina ügyintéző</v>
      </c>
      <c r="G561" s="5">
        <f t="shared" si="17"/>
        <v>1675</v>
      </c>
    </row>
    <row r="562" spans="1:7" x14ac:dyDescent="0.25">
      <c r="A562">
        <v>162</v>
      </c>
      <c r="B562" t="s">
        <v>5</v>
      </c>
      <c r="C562" s="3">
        <v>39975.556539351855</v>
      </c>
      <c r="D562" s="3">
        <v>39975.590289351851</v>
      </c>
      <c r="E562" s="2">
        <f t="shared" si="16"/>
        <v>3.3749999995052349E-2</v>
      </c>
      <c r="F562" t="str">
        <f>CONCATENATE(INDEX(Telefonkönyv!$A$2:$A$63,MATCH(Hívások!A562,Telefonkönyv!$C$2:$C$63,0))," ",INDEX(Telefonkönyv!$B$2:$B$63,MATCH(Hívások!A562,Telefonkönyv!$C$2:$C$63,0)))</f>
        <v>Mészöly Endre ügyintéző</v>
      </c>
      <c r="G562" s="5">
        <f t="shared" si="17"/>
        <v>3965</v>
      </c>
    </row>
    <row r="563" spans="1:7" x14ac:dyDescent="0.25">
      <c r="A563">
        <v>154</v>
      </c>
      <c r="B563" t="s">
        <v>8</v>
      </c>
      <c r="C563" s="3">
        <v>39975.558715277781</v>
      </c>
      <c r="D563" s="3">
        <v>39975.565092592595</v>
      </c>
      <c r="E563" s="2">
        <f t="shared" si="16"/>
        <v>6.3773148140171543E-3</v>
      </c>
      <c r="F563" t="str">
        <f>CONCATENATE(INDEX(Telefonkönyv!$A$2:$A$63,MATCH(Hívások!A563,Telefonkönyv!$C$2:$C$63,0))," ",INDEX(Telefonkönyv!$B$2:$B$63,MATCH(Hívások!A563,Telefonkönyv!$C$2:$C$63,0)))</f>
        <v>Bozsó Bálint ügyintéző</v>
      </c>
      <c r="G563" s="5">
        <f t="shared" si="17"/>
        <v>845</v>
      </c>
    </row>
    <row r="564" spans="1:7" x14ac:dyDescent="0.25">
      <c r="A564">
        <v>114</v>
      </c>
      <c r="B564" t="s">
        <v>11</v>
      </c>
      <c r="C564" s="3">
        <v>39975.558854166666</v>
      </c>
      <c r="D564" s="3">
        <v>39975.577893518515</v>
      </c>
      <c r="E564" s="2">
        <f t="shared" si="16"/>
        <v>1.9039351849642117E-2</v>
      </c>
      <c r="F564" t="str">
        <f>CONCATENATE(INDEX(Telefonkönyv!$A$2:$A$63,MATCH(Hívások!A564,Telefonkönyv!$C$2:$C$63,0))," ",INDEX(Telefonkönyv!$B$2:$B$63,MATCH(Hívások!A564,Telefonkönyv!$C$2:$C$63,0)))</f>
        <v>Bakonyi Mátyás ügyintéző</v>
      </c>
      <c r="G564" s="5">
        <f t="shared" si="17"/>
        <v>2285</v>
      </c>
    </row>
    <row r="565" spans="1:7" x14ac:dyDescent="0.25">
      <c r="A565">
        <v>124</v>
      </c>
      <c r="B565" t="s">
        <v>13</v>
      </c>
      <c r="C565" s="3">
        <v>39975.559988425928</v>
      </c>
      <c r="D565" s="3">
        <v>39975.562939814816</v>
      </c>
      <c r="E565" s="2">
        <f t="shared" si="16"/>
        <v>2.9513888875953853E-3</v>
      </c>
      <c r="F565" t="str">
        <f>CONCATENATE(INDEX(Telefonkönyv!$A$2:$A$63,MATCH(Hívások!A565,Telefonkönyv!$C$2:$C$63,0))," ",INDEX(Telefonkönyv!$B$2:$B$63,MATCH(Hívások!A565,Telefonkönyv!$C$2:$C$63,0)))</f>
        <v>Gelencsér László ügyintéző</v>
      </c>
      <c r="G565" s="5">
        <f t="shared" si="17"/>
        <v>445</v>
      </c>
    </row>
    <row r="566" spans="1:7" x14ac:dyDescent="0.25">
      <c r="A566">
        <v>134</v>
      </c>
      <c r="B566" t="s">
        <v>4</v>
      </c>
      <c r="C566" s="3">
        <v>39975.563344907408</v>
      </c>
      <c r="D566" s="3">
        <v>39975.579386574071</v>
      </c>
      <c r="E566" s="2">
        <f t="shared" si="16"/>
        <v>1.6041666662204079E-2</v>
      </c>
      <c r="F566" t="str">
        <f>CONCATENATE(INDEX(Telefonkönyv!$A$2:$A$63,MATCH(Hívások!A566,Telefonkönyv!$C$2:$C$63,0))," ",INDEX(Telefonkönyv!$B$2:$B$63,MATCH(Hívások!A566,Telefonkönyv!$C$2:$C$63,0)))</f>
        <v>Kurinyec Kinga ügyintéző</v>
      </c>
      <c r="G566" s="5">
        <f t="shared" si="17"/>
        <v>1740</v>
      </c>
    </row>
    <row r="567" spans="1:7" x14ac:dyDescent="0.25">
      <c r="A567">
        <v>120</v>
      </c>
      <c r="B567" t="s">
        <v>12</v>
      </c>
      <c r="C567" s="3">
        <v>39975.564722222225</v>
      </c>
      <c r="D567" s="3">
        <v>39975.594189814816</v>
      </c>
      <c r="E567" s="2">
        <f t="shared" si="16"/>
        <v>2.9467592590663116E-2</v>
      </c>
      <c r="F567" t="str">
        <f>CONCATENATE(INDEX(Telefonkönyv!$A$2:$A$63,MATCH(Hívások!A567,Telefonkönyv!$C$2:$C$63,0))," ",INDEX(Telefonkönyv!$B$2:$B$63,MATCH(Hívások!A567,Telefonkönyv!$C$2:$C$63,0)))</f>
        <v>Szalay Ákos ügyintéző</v>
      </c>
      <c r="G567" s="5">
        <f t="shared" si="17"/>
        <v>3275</v>
      </c>
    </row>
    <row r="568" spans="1:7" x14ac:dyDescent="0.25">
      <c r="A568">
        <v>113</v>
      </c>
      <c r="B568" t="s">
        <v>7</v>
      </c>
      <c r="C568" s="3">
        <v>39975.564895833333</v>
      </c>
      <c r="D568" s="3">
        <v>39975.573935185188</v>
      </c>
      <c r="E568" s="2">
        <f t="shared" si="16"/>
        <v>9.0393518548808061E-3</v>
      </c>
      <c r="F568" t="str">
        <f>CONCATENATE(INDEX(Telefonkönyv!$A$2:$A$63,MATCH(Hívások!A568,Telefonkönyv!$C$2:$C$63,0))," ",INDEX(Telefonkönyv!$B$2:$B$63,MATCH(Hívások!A568,Telefonkönyv!$C$2:$C$63,0)))</f>
        <v>Toldi Tamás ügyintéző</v>
      </c>
      <c r="G568" s="5">
        <f t="shared" si="17"/>
        <v>1100</v>
      </c>
    </row>
    <row r="569" spans="1:7" x14ac:dyDescent="0.25">
      <c r="A569">
        <v>148</v>
      </c>
      <c r="B569" t="s">
        <v>8</v>
      </c>
      <c r="C569" s="3">
        <v>39975.568483796298</v>
      </c>
      <c r="D569" s="3">
        <v>39975.570185185185</v>
      </c>
      <c r="E569" s="2">
        <f t="shared" si="16"/>
        <v>1.7013888864312321E-3</v>
      </c>
      <c r="F569" t="str">
        <f>CONCATENATE(INDEX(Telefonkönyv!$A$2:$A$63,MATCH(Hívások!A569,Telefonkönyv!$C$2:$C$63,0))," ",INDEX(Telefonkönyv!$B$2:$B$63,MATCH(Hívások!A569,Telefonkönyv!$C$2:$C$63,0)))</f>
        <v>Mester Zsuzsa középvezető</v>
      </c>
      <c r="G569" s="5">
        <f t="shared" si="17"/>
        <v>285</v>
      </c>
    </row>
    <row r="570" spans="1:7" x14ac:dyDescent="0.25">
      <c r="A570">
        <v>108</v>
      </c>
      <c r="B570" t="s">
        <v>13</v>
      </c>
      <c r="C570" s="3">
        <v>39975.57372685185</v>
      </c>
      <c r="D570" s="3">
        <v>39975.602013888885</v>
      </c>
      <c r="E570" s="2">
        <f t="shared" si="16"/>
        <v>2.8287037035624962E-2</v>
      </c>
      <c r="F570" t="str">
        <f>CONCATENATE(INDEX(Telefonkönyv!$A$2:$A$63,MATCH(Hívások!A570,Telefonkönyv!$C$2:$C$63,0))," ",INDEX(Telefonkönyv!$B$2:$B$63,MATCH(Hívások!A570,Telefonkönyv!$C$2:$C$63,0)))</f>
        <v>Csurai Fruzsina ügyintéző</v>
      </c>
      <c r="G570" s="5">
        <f t="shared" si="17"/>
        <v>3325</v>
      </c>
    </row>
    <row r="571" spans="1:7" x14ac:dyDescent="0.25">
      <c r="A571">
        <v>115</v>
      </c>
      <c r="B571" t="s">
        <v>14</v>
      </c>
      <c r="C571" s="3">
        <v>39975.574178240742</v>
      </c>
      <c r="D571" s="3">
        <v>39975.613055555557</v>
      </c>
      <c r="E571" s="2">
        <f t="shared" si="16"/>
        <v>3.8877314815181307E-2</v>
      </c>
      <c r="F571" t="str">
        <f>CONCATENATE(INDEX(Telefonkönyv!$A$2:$A$63,MATCH(Hívások!A571,Telefonkönyv!$C$2:$C$63,0))," ",INDEX(Telefonkönyv!$B$2:$B$63,MATCH(Hívások!A571,Telefonkönyv!$C$2:$C$63,0)))</f>
        <v>Marosi István ügyintéző</v>
      </c>
      <c r="G571" s="5">
        <f t="shared" si="17"/>
        <v>4525</v>
      </c>
    </row>
    <row r="572" spans="1:7" x14ac:dyDescent="0.25">
      <c r="A572">
        <v>146</v>
      </c>
      <c r="B572" t="s">
        <v>15</v>
      </c>
      <c r="C572" s="3">
        <v>39975.575335648151</v>
      </c>
      <c r="D572" s="3">
        <v>39975.587291666663</v>
      </c>
      <c r="E572" s="2">
        <f t="shared" si="16"/>
        <v>1.1956018512137234E-2</v>
      </c>
      <c r="F572" t="str">
        <f>CONCATENATE(INDEX(Telefonkönyv!$A$2:$A$63,MATCH(Hívások!A572,Telefonkönyv!$C$2:$C$63,0))," ",INDEX(Telefonkönyv!$B$2:$B$63,MATCH(Hívások!A572,Telefonkönyv!$C$2:$C$63,0)))</f>
        <v>Bartus Sándor felsővezető</v>
      </c>
      <c r="G572" s="5">
        <f t="shared" si="17"/>
        <v>1590</v>
      </c>
    </row>
    <row r="573" spans="1:7" x14ac:dyDescent="0.25">
      <c r="A573">
        <v>161</v>
      </c>
      <c r="B573" t="s">
        <v>9</v>
      </c>
      <c r="C573" s="3">
        <v>39975.576365740744</v>
      </c>
      <c r="D573" s="3">
        <v>39975.607199074075</v>
      </c>
      <c r="E573" s="2">
        <f t="shared" si="16"/>
        <v>3.0833333330519963E-2</v>
      </c>
      <c r="F573" t="str">
        <f>CONCATENATE(INDEX(Telefonkönyv!$A$2:$A$63,MATCH(Hívások!A573,Telefonkönyv!$C$2:$C$63,0))," ",INDEX(Telefonkönyv!$B$2:$B$63,MATCH(Hívások!A573,Telefonkönyv!$C$2:$C$63,0)))</f>
        <v>Gál Pál ügyintéző</v>
      </c>
      <c r="G573" s="5">
        <f t="shared" si="17"/>
        <v>3425</v>
      </c>
    </row>
    <row r="574" spans="1:7" x14ac:dyDescent="0.25">
      <c r="A574">
        <v>113</v>
      </c>
      <c r="B574" t="s">
        <v>7</v>
      </c>
      <c r="C574" s="3">
        <v>39975.579027777778</v>
      </c>
      <c r="D574" s="3">
        <v>39975.58090277778</v>
      </c>
      <c r="E574" s="2">
        <f t="shared" si="16"/>
        <v>1.8750000017462298E-3</v>
      </c>
      <c r="F574" t="str">
        <f>CONCATENATE(INDEX(Telefonkönyv!$A$2:$A$63,MATCH(Hívások!A574,Telefonkönyv!$C$2:$C$63,0))," ",INDEX(Telefonkönyv!$B$2:$B$63,MATCH(Hívások!A574,Telefonkönyv!$C$2:$C$63,0)))</f>
        <v>Toldi Tamás ügyintéző</v>
      </c>
      <c r="G574" s="5">
        <f t="shared" si="17"/>
        <v>275</v>
      </c>
    </row>
    <row r="575" spans="1:7" x14ac:dyDescent="0.25">
      <c r="A575">
        <v>134</v>
      </c>
      <c r="B575" t="s">
        <v>4</v>
      </c>
      <c r="C575" s="3">
        <v>39975.583333333336</v>
      </c>
      <c r="D575" s="3">
        <v>39975.595092592594</v>
      </c>
      <c r="E575" s="2">
        <f t="shared" si="16"/>
        <v>1.1759259257814847E-2</v>
      </c>
      <c r="F575" t="str">
        <f>CONCATENATE(INDEX(Telefonkönyv!$A$2:$A$63,MATCH(Hívások!A575,Telefonkönyv!$C$2:$C$63,0))," ",INDEX(Telefonkönyv!$B$2:$B$63,MATCH(Hívások!A575,Telefonkönyv!$C$2:$C$63,0)))</f>
        <v>Kurinyec Kinga ügyintéző</v>
      </c>
      <c r="G575" s="5">
        <f t="shared" si="17"/>
        <v>1250</v>
      </c>
    </row>
    <row r="576" spans="1:7" x14ac:dyDescent="0.25">
      <c r="A576">
        <v>102</v>
      </c>
      <c r="B576" t="s">
        <v>11</v>
      </c>
      <c r="C576" s="3">
        <v>39975.592870370368</v>
      </c>
      <c r="D576" s="3">
        <v>39975.596620370372</v>
      </c>
      <c r="E576" s="2">
        <f t="shared" si="16"/>
        <v>3.7500000034924597E-3</v>
      </c>
      <c r="F576" t="str">
        <f>CONCATENATE(INDEX(Telefonkönyv!$A$2:$A$63,MATCH(Hívások!A576,Telefonkönyv!$C$2:$C$63,0))," ",INDEX(Telefonkönyv!$B$2:$B$63,MATCH(Hívások!A576,Telefonkönyv!$C$2:$C$63,0)))</f>
        <v>Csurgó Tivadar ügyintéző</v>
      </c>
      <c r="G576" s="5">
        <f t="shared" si="17"/>
        <v>525</v>
      </c>
    </row>
    <row r="577" spans="1:7" x14ac:dyDescent="0.25">
      <c r="A577">
        <v>110</v>
      </c>
      <c r="B577" t="s">
        <v>7</v>
      </c>
      <c r="C577" s="3">
        <v>39975.592905092592</v>
      </c>
      <c r="D577" s="3">
        <v>39975.629953703705</v>
      </c>
      <c r="E577" s="2">
        <f t="shared" si="16"/>
        <v>3.704861111327773E-2</v>
      </c>
      <c r="F577" t="str">
        <f>CONCATENATE(INDEX(Telefonkönyv!$A$2:$A$63,MATCH(Hívások!A577,Telefonkönyv!$C$2:$C$63,0))," ",INDEX(Telefonkönyv!$B$2:$B$63,MATCH(Hívások!A577,Telefonkönyv!$C$2:$C$63,0)))</f>
        <v>Tóth Tímea középvezető</v>
      </c>
      <c r="G577" s="5">
        <f t="shared" si="17"/>
        <v>4100</v>
      </c>
    </row>
    <row r="578" spans="1:7" x14ac:dyDescent="0.25">
      <c r="A578">
        <v>119</v>
      </c>
      <c r="B578" t="s">
        <v>10</v>
      </c>
      <c r="C578" s="3">
        <v>39975.594293981485</v>
      </c>
      <c r="D578" s="3">
        <v>39975.602662037039</v>
      </c>
      <c r="E578" s="2">
        <f t="shared" si="16"/>
        <v>8.3680555544560775E-3</v>
      </c>
      <c r="F578" t="str">
        <f>CONCATENATE(INDEX(Telefonkönyv!$A$2:$A$63,MATCH(Hívások!A578,Telefonkönyv!$C$2:$C$63,0))," ",INDEX(Telefonkönyv!$B$2:$B$63,MATCH(Hívások!A578,Telefonkönyv!$C$2:$C$63,0)))</f>
        <v>Kövér Krisztina ügyintéző</v>
      </c>
      <c r="G578" s="5">
        <f t="shared" si="17"/>
        <v>1165</v>
      </c>
    </row>
    <row r="579" spans="1:7" x14ac:dyDescent="0.25">
      <c r="A579">
        <v>113</v>
      </c>
      <c r="B579" t="s">
        <v>7</v>
      </c>
      <c r="C579" s="3">
        <v>39975.597615740742</v>
      </c>
      <c r="D579" s="3">
        <v>39975.625069444446</v>
      </c>
      <c r="E579" s="2">
        <f t="shared" ref="E579:E642" si="18">D579-C579</f>
        <v>2.7453703703940846E-2</v>
      </c>
      <c r="F579" t="str">
        <f>CONCATENATE(INDEX(Telefonkönyv!$A$2:$A$63,MATCH(Hívások!A579,Telefonkönyv!$C$2:$C$63,0))," ",INDEX(Telefonkönyv!$B$2:$B$63,MATCH(Hívások!A579,Telefonkönyv!$C$2:$C$63,0)))</f>
        <v>Toldi Tamás ügyintéző</v>
      </c>
      <c r="G579" s="5">
        <f t="shared" ref="G579:G642" si="19">VLOOKUP(B579,$P$2:$S$13,3,FALSE)+IF(SECOND(E579)=0,MINUTE(E579),MINUTE(E579)+1)*VLOOKUP(B579,$P$2:$S$13,4,FALSE)</f>
        <v>3050</v>
      </c>
    </row>
    <row r="580" spans="1:7" x14ac:dyDescent="0.25">
      <c r="A580">
        <v>152</v>
      </c>
      <c r="B580" t="s">
        <v>6</v>
      </c>
      <c r="C580" s="3">
        <v>39975.598124999997</v>
      </c>
      <c r="D580" s="3">
        <v>39975.630208333336</v>
      </c>
      <c r="E580" s="2">
        <f t="shared" si="18"/>
        <v>3.2083333338960074E-2</v>
      </c>
      <c r="F580" t="str">
        <f>CONCATENATE(INDEX(Telefonkönyv!$A$2:$A$63,MATCH(Hívások!A580,Telefonkönyv!$C$2:$C$63,0))," ",INDEX(Telefonkönyv!$B$2:$B$63,MATCH(Hívások!A580,Telefonkönyv!$C$2:$C$63,0)))</f>
        <v>Viola Klára ügyintéző</v>
      </c>
      <c r="G580" s="5">
        <f t="shared" si="19"/>
        <v>3805</v>
      </c>
    </row>
    <row r="581" spans="1:7" x14ac:dyDescent="0.25">
      <c r="A581">
        <v>145</v>
      </c>
      <c r="B581" t="s">
        <v>12</v>
      </c>
      <c r="C581" s="3">
        <v>39975.602916666663</v>
      </c>
      <c r="D581" s="3">
        <v>39975.624456018515</v>
      </c>
      <c r="E581" s="2">
        <f t="shared" si="18"/>
        <v>2.1539351851970423E-2</v>
      </c>
      <c r="F581" t="str">
        <f>CONCATENATE(INDEX(Telefonkönyv!$A$2:$A$63,MATCH(Hívások!A581,Telefonkönyv!$C$2:$C$63,0))," ",INDEX(Telefonkönyv!$B$2:$B$63,MATCH(Hívások!A581,Telefonkönyv!$C$2:$C$63,0)))</f>
        <v>Bednai Linda ügyintéző</v>
      </c>
      <c r="G581" s="5">
        <f t="shared" si="19"/>
        <v>2450</v>
      </c>
    </row>
    <row r="582" spans="1:7" x14ac:dyDescent="0.25">
      <c r="A582">
        <v>160</v>
      </c>
      <c r="B582" t="s">
        <v>14</v>
      </c>
      <c r="C582" s="3">
        <v>39975.605451388888</v>
      </c>
      <c r="D582" s="3">
        <v>39975.611284722225</v>
      </c>
      <c r="E582" s="2">
        <f t="shared" si="18"/>
        <v>5.8333333363407291E-3</v>
      </c>
      <c r="F582" t="str">
        <f>CONCATENATE(INDEX(Telefonkönyv!$A$2:$A$63,MATCH(Hívások!A582,Telefonkönyv!$C$2:$C$63,0))," ",INDEX(Telefonkönyv!$B$2:$B$63,MATCH(Hívások!A582,Telefonkönyv!$C$2:$C$63,0)))</f>
        <v>Fosztó Gábor ügyintéző</v>
      </c>
      <c r="G582" s="5">
        <f t="shared" si="19"/>
        <v>765</v>
      </c>
    </row>
    <row r="583" spans="1:7" x14ac:dyDescent="0.25">
      <c r="A583">
        <v>121</v>
      </c>
      <c r="B583" t="s">
        <v>7</v>
      </c>
      <c r="C583" s="3">
        <v>39975.608217592591</v>
      </c>
      <c r="D583" s="3">
        <v>39975.624756944446</v>
      </c>
      <c r="E583" s="2">
        <f t="shared" si="18"/>
        <v>1.6539351854589768E-2</v>
      </c>
      <c r="F583" t="str">
        <f>CONCATENATE(INDEX(Telefonkönyv!$A$2:$A$63,MATCH(Hívások!A583,Telefonkönyv!$C$2:$C$63,0))," ",INDEX(Telefonkönyv!$B$2:$B$63,MATCH(Hívások!A583,Telefonkönyv!$C$2:$C$63,0)))</f>
        <v>Palles Katalin ügyintéző</v>
      </c>
      <c r="G583" s="5">
        <f t="shared" si="19"/>
        <v>1850</v>
      </c>
    </row>
    <row r="584" spans="1:7" x14ac:dyDescent="0.25">
      <c r="A584">
        <v>156</v>
      </c>
      <c r="B584" t="s">
        <v>7</v>
      </c>
      <c r="C584" s="3">
        <v>39975.610902777778</v>
      </c>
      <c r="D584" s="3">
        <v>39975.617534722223</v>
      </c>
      <c r="E584" s="2">
        <f t="shared" si="18"/>
        <v>6.6319444449618459E-3</v>
      </c>
      <c r="F584" t="str">
        <f>CONCATENATE(INDEX(Telefonkönyv!$A$2:$A$63,MATCH(Hívások!A584,Telefonkönyv!$C$2:$C$63,0))," ",INDEX(Telefonkönyv!$B$2:$B$63,MATCH(Hívások!A584,Telefonkönyv!$C$2:$C$63,0)))</f>
        <v>Ormai Nikolett ügyintéző</v>
      </c>
      <c r="G584" s="5">
        <f t="shared" si="19"/>
        <v>800</v>
      </c>
    </row>
    <row r="585" spans="1:7" x14ac:dyDescent="0.25">
      <c r="A585">
        <v>155</v>
      </c>
      <c r="B585" t="s">
        <v>9</v>
      </c>
      <c r="C585" s="3">
        <v>39975.615405092591</v>
      </c>
      <c r="D585" s="3">
        <v>39975.626863425925</v>
      </c>
      <c r="E585" s="2">
        <f t="shared" si="18"/>
        <v>1.1458333334303461E-2</v>
      </c>
      <c r="F585" t="str">
        <f>CONCATENATE(INDEX(Telefonkönyv!$A$2:$A$63,MATCH(Hívások!A585,Telefonkönyv!$C$2:$C$63,0))," ",INDEX(Telefonkönyv!$B$2:$B$63,MATCH(Hívások!A585,Telefonkönyv!$C$2:$C$63,0)))</f>
        <v>Bölöni Antal ügyintéző</v>
      </c>
      <c r="G585" s="5">
        <f t="shared" si="19"/>
        <v>1325</v>
      </c>
    </row>
    <row r="586" spans="1:7" x14ac:dyDescent="0.25">
      <c r="A586">
        <v>107</v>
      </c>
      <c r="B586" t="s">
        <v>7</v>
      </c>
      <c r="C586" s="3">
        <v>39975.6174537037</v>
      </c>
      <c r="D586" s="3">
        <v>39975.625162037039</v>
      </c>
      <c r="E586" s="2">
        <f t="shared" si="18"/>
        <v>7.708333338086959E-3</v>
      </c>
      <c r="F586" t="str">
        <f>CONCATENATE(INDEX(Telefonkönyv!$A$2:$A$63,MATCH(Hívások!A586,Telefonkönyv!$C$2:$C$63,0))," ",INDEX(Telefonkönyv!$B$2:$B$63,MATCH(Hívások!A586,Telefonkönyv!$C$2:$C$63,0)))</f>
        <v>Gál Fruzsina ügyintéző</v>
      </c>
      <c r="G586" s="5">
        <f t="shared" si="19"/>
        <v>950</v>
      </c>
    </row>
    <row r="587" spans="1:7" x14ac:dyDescent="0.25">
      <c r="A587">
        <v>146</v>
      </c>
      <c r="B587" t="s">
        <v>11</v>
      </c>
      <c r="C587" s="3">
        <v>39975.623715277776</v>
      </c>
      <c r="D587" s="3">
        <v>39975.664837962962</v>
      </c>
      <c r="E587" s="2">
        <f t="shared" si="18"/>
        <v>4.1122685186564922E-2</v>
      </c>
      <c r="F587" t="str">
        <f>CONCATENATE(INDEX(Telefonkönyv!$A$2:$A$63,MATCH(Hívások!A587,Telefonkönyv!$C$2:$C$63,0))," ",INDEX(Telefonkönyv!$B$2:$B$63,MATCH(Hívások!A587,Telefonkönyv!$C$2:$C$63,0)))</f>
        <v>Bartus Sándor felsővezető</v>
      </c>
      <c r="G587" s="5">
        <f t="shared" si="19"/>
        <v>4845</v>
      </c>
    </row>
    <row r="588" spans="1:7" x14ac:dyDescent="0.25">
      <c r="A588">
        <v>149</v>
      </c>
      <c r="B588" t="s">
        <v>14</v>
      </c>
      <c r="C588" s="3">
        <v>39975.625706018516</v>
      </c>
      <c r="D588" s="3">
        <v>39975.645787037036</v>
      </c>
      <c r="E588" s="2">
        <f t="shared" si="18"/>
        <v>2.008101851970423E-2</v>
      </c>
      <c r="F588" t="str">
        <f>CONCATENATE(INDEX(Telefonkönyv!$A$2:$A$63,MATCH(Hívások!A588,Telefonkönyv!$C$2:$C$63,0))," ",INDEX(Telefonkönyv!$B$2:$B$63,MATCH(Hívások!A588,Telefonkönyv!$C$2:$C$63,0)))</f>
        <v>Kerekes Zoltán középvezető</v>
      </c>
      <c r="G588" s="5">
        <f t="shared" si="19"/>
        <v>2365</v>
      </c>
    </row>
    <row r="589" spans="1:7" x14ac:dyDescent="0.25">
      <c r="A589">
        <v>158</v>
      </c>
      <c r="B589" t="s">
        <v>15</v>
      </c>
      <c r="C589" s="3">
        <v>39975.626562500001</v>
      </c>
      <c r="D589" s="3">
        <v>39975.651307870372</v>
      </c>
      <c r="E589" s="2">
        <f t="shared" si="18"/>
        <v>2.47453703705105E-2</v>
      </c>
      <c r="F589" t="str">
        <f>CONCATENATE(INDEX(Telefonkönyv!$A$2:$A$63,MATCH(Hívások!A589,Telefonkönyv!$C$2:$C$63,0))," ",INDEX(Telefonkönyv!$B$2:$B$63,MATCH(Hívások!A589,Telefonkönyv!$C$2:$C$63,0)))</f>
        <v>Sánta Tibor középvezető</v>
      </c>
      <c r="G589" s="5">
        <f t="shared" si="19"/>
        <v>3120</v>
      </c>
    </row>
    <row r="590" spans="1:7" x14ac:dyDescent="0.25">
      <c r="A590">
        <v>144</v>
      </c>
      <c r="B590" t="s">
        <v>14</v>
      </c>
      <c r="C590" s="3">
        <v>39975.629178240742</v>
      </c>
      <c r="D590" s="3">
        <v>39975.654594907406</v>
      </c>
      <c r="E590" s="2">
        <f t="shared" si="18"/>
        <v>2.5416666663659271E-2</v>
      </c>
      <c r="F590" t="str">
        <f>CONCATENATE(INDEX(Telefonkönyv!$A$2:$A$63,MATCH(Hívások!A590,Telefonkönyv!$C$2:$C$63,0))," ",INDEX(Telefonkönyv!$B$2:$B$63,MATCH(Hívások!A590,Telefonkönyv!$C$2:$C$63,0)))</f>
        <v>Bózsing Gergely ügyintéző</v>
      </c>
      <c r="G590" s="5">
        <f t="shared" si="19"/>
        <v>3005</v>
      </c>
    </row>
    <row r="591" spans="1:7" x14ac:dyDescent="0.25">
      <c r="A591">
        <v>160</v>
      </c>
      <c r="B591" t="s">
        <v>14</v>
      </c>
      <c r="C591" s="3">
        <v>39975.629629629628</v>
      </c>
      <c r="D591" s="3">
        <v>39975.661203703705</v>
      </c>
      <c r="E591" s="2">
        <f t="shared" si="18"/>
        <v>3.1574074077070691E-2</v>
      </c>
      <c r="F591" t="str">
        <f>CONCATENATE(INDEX(Telefonkönyv!$A$2:$A$63,MATCH(Hívások!A591,Telefonkönyv!$C$2:$C$63,0))," ",INDEX(Telefonkönyv!$B$2:$B$63,MATCH(Hívások!A591,Telefonkönyv!$C$2:$C$63,0)))</f>
        <v>Fosztó Gábor ügyintéző</v>
      </c>
      <c r="G591" s="5">
        <f t="shared" si="19"/>
        <v>3725</v>
      </c>
    </row>
    <row r="592" spans="1:7" x14ac:dyDescent="0.25">
      <c r="A592">
        <v>104</v>
      </c>
      <c r="B592" t="s">
        <v>5</v>
      </c>
      <c r="C592" s="3">
        <v>39975.630196759259</v>
      </c>
      <c r="D592" s="3">
        <v>39975.664444444446</v>
      </c>
      <c r="E592" s="2">
        <f t="shared" si="18"/>
        <v>3.4247685187438037E-2</v>
      </c>
      <c r="F592" t="str">
        <f>CONCATENATE(INDEX(Telefonkönyv!$A$2:$A$63,MATCH(Hívások!A592,Telefonkönyv!$C$2:$C$63,0))," ",INDEX(Telefonkönyv!$B$2:$B$63,MATCH(Hívások!A592,Telefonkönyv!$C$2:$C$63,0)))</f>
        <v>Laki Tamara ügyintéző</v>
      </c>
      <c r="G592" s="5">
        <f t="shared" si="19"/>
        <v>4045</v>
      </c>
    </row>
    <row r="593" spans="1:7" x14ac:dyDescent="0.25">
      <c r="A593">
        <v>107</v>
      </c>
      <c r="B593" t="s">
        <v>7</v>
      </c>
      <c r="C593" s="3">
        <v>39975.634745370371</v>
      </c>
      <c r="D593" s="3">
        <v>39975.645868055559</v>
      </c>
      <c r="E593" s="2">
        <f t="shared" si="18"/>
        <v>1.1122685187729076E-2</v>
      </c>
      <c r="F593" t="str">
        <f>CONCATENATE(INDEX(Telefonkönyv!$A$2:$A$63,MATCH(Hívások!A593,Telefonkönyv!$C$2:$C$63,0))," ",INDEX(Telefonkönyv!$B$2:$B$63,MATCH(Hívások!A593,Telefonkönyv!$C$2:$C$63,0)))</f>
        <v>Gál Fruzsina ügyintéző</v>
      </c>
      <c r="G593" s="5">
        <f t="shared" si="19"/>
        <v>1325</v>
      </c>
    </row>
    <row r="594" spans="1:7" x14ac:dyDescent="0.25">
      <c r="A594">
        <v>156</v>
      </c>
      <c r="B594" t="s">
        <v>7</v>
      </c>
      <c r="C594" s="3">
        <v>39975.635370370372</v>
      </c>
      <c r="D594" s="3">
        <v>39975.641712962963</v>
      </c>
      <c r="E594" s="2">
        <f t="shared" si="18"/>
        <v>6.3425925909541547E-3</v>
      </c>
      <c r="F594" t="str">
        <f>CONCATENATE(INDEX(Telefonkönyv!$A$2:$A$63,MATCH(Hívások!A594,Telefonkönyv!$C$2:$C$63,0))," ",INDEX(Telefonkönyv!$B$2:$B$63,MATCH(Hívások!A594,Telefonkönyv!$C$2:$C$63,0)))</f>
        <v>Ormai Nikolett ügyintéző</v>
      </c>
      <c r="G594" s="5">
        <f t="shared" si="19"/>
        <v>800</v>
      </c>
    </row>
    <row r="595" spans="1:7" x14ac:dyDescent="0.25">
      <c r="A595">
        <v>152</v>
      </c>
      <c r="B595" t="s">
        <v>6</v>
      </c>
      <c r="C595" s="3">
        <v>39975.638159722221</v>
      </c>
      <c r="D595" s="3">
        <v>39975.647152777776</v>
      </c>
      <c r="E595" s="2">
        <f t="shared" si="18"/>
        <v>8.9930555550381541E-3</v>
      </c>
      <c r="F595" t="str">
        <f>CONCATENATE(INDEX(Telefonkönyv!$A$2:$A$63,MATCH(Hívások!A595,Telefonkönyv!$C$2:$C$63,0))," ",INDEX(Telefonkönyv!$B$2:$B$63,MATCH(Hívások!A595,Telefonkönyv!$C$2:$C$63,0)))</f>
        <v>Viola Klára ügyintéző</v>
      </c>
      <c r="G595" s="5">
        <f t="shared" si="19"/>
        <v>1085</v>
      </c>
    </row>
    <row r="596" spans="1:7" x14ac:dyDescent="0.25">
      <c r="A596">
        <v>156</v>
      </c>
      <c r="B596" t="s">
        <v>7</v>
      </c>
      <c r="C596" s="3">
        <v>39975.645324074074</v>
      </c>
      <c r="D596" s="3">
        <v>39975.684027777781</v>
      </c>
      <c r="E596" s="2">
        <f t="shared" si="18"/>
        <v>3.8703703707142267E-2</v>
      </c>
      <c r="F596" t="str">
        <f>CONCATENATE(INDEX(Telefonkönyv!$A$2:$A$63,MATCH(Hívások!A596,Telefonkönyv!$C$2:$C$63,0))," ",INDEX(Telefonkönyv!$B$2:$B$63,MATCH(Hívások!A596,Telefonkönyv!$C$2:$C$63,0)))</f>
        <v>Ormai Nikolett ügyintéző</v>
      </c>
      <c r="G596" s="5">
        <f t="shared" si="19"/>
        <v>4250</v>
      </c>
    </row>
    <row r="597" spans="1:7" x14ac:dyDescent="0.25">
      <c r="A597">
        <v>123</v>
      </c>
      <c r="B597" t="s">
        <v>7</v>
      </c>
      <c r="C597" s="3">
        <v>39975.646979166668</v>
      </c>
      <c r="D597" s="3">
        <v>39975.648101851853</v>
      </c>
      <c r="E597" s="2">
        <f t="shared" si="18"/>
        <v>1.1226851856918074E-3</v>
      </c>
      <c r="F597" t="str">
        <f>CONCATENATE(INDEX(Telefonkönyv!$A$2:$A$63,MATCH(Hívások!A597,Telefonkönyv!$C$2:$C$63,0))," ",INDEX(Telefonkönyv!$B$2:$B$63,MATCH(Hívások!A597,Telefonkönyv!$C$2:$C$63,0)))</f>
        <v>Juhász Andrea ügyintéző</v>
      </c>
      <c r="G597" s="5">
        <f t="shared" si="19"/>
        <v>200</v>
      </c>
    </row>
    <row r="598" spans="1:7" x14ac:dyDescent="0.25">
      <c r="A598">
        <v>133</v>
      </c>
      <c r="B598" t="s">
        <v>15</v>
      </c>
      <c r="C598" s="3">
        <v>39975.650231481479</v>
      </c>
      <c r="D598" s="3">
        <v>39975.677858796298</v>
      </c>
      <c r="E598" s="2">
        <f t="shared" si="18"/>
        <v>2.7627314819255844E-2</v>
      </c>
      <c r="F598" t="str">
        <f>CONCATENATE(INDEX(Telefonkönyv!$A$2:$A$63,MATCH(Hívások!A598,Telefonkönyv!$C$2:$C$63,0))," ",INDEX(Telefonkönyv!$B$2:$B$63,MATCH(Hívások!A598,Telefonkönyv!$C$2:$C$63,0)))</f>
        <v>Kálóczi Berta ügyintéző</v>
      </c>
      <c r="G598" s="5">
        <f t="shared" si="19"/>
        <v>3460</v>
      </c>
    </row>
    <row r="599" spans="1:7" x14ac:dyDescent="0.25">
      <c r="A599">
        <v>125</v>
      </c>
      <c r="B599" t="s">
        <v>8</v>
      </c>
      <c r="C599" s="3">
        <v>39975.654421296298</v>
      </c>
      <c r="D599" s="3">
        <v>39975.689340277779</v>
      </c>
      <c r="E599" s="2">
        <f t="shared" si="18"/>
        <v>3.4918981480586808E-2</v>
      </c>
      <c r="F599" t="str">
        <f>CONCATENATE(INDEX(Telefonkönyv!$A$2:$A$63,MATCH(Hívások!A599,Telefonkönyv!$C$2:$C$63,0))," ",INDEX(Telefonkönyv!$B$2:$B$63,MATCH(Hívások!A599,Telefonkönyv!$C$2:$C$63,0)))</f>
        <v>Éhes Piroska ügyintéző</v>
      </c>
      <c r="G599" s="5">
        <f t="shared" si="19"/>
        <v>4125</v>
      </c>
    </row>
    <row r="600" spans="1:7" x14ac:dyDescent="0.25">
      <c r="A600">
        <v>152</v>
      </c>
      <c r="B600" t="s">
        <v>6</v>
      </c>
      <c r="C600" s="3">
        <v>39975.656053240738</v>
      </c>
      <c r="D600" s="3">
        <v>39975.664131944446</v>
      </c>
      <c r="E600" s="2">
        <f t="shared" si="18"/>
        <v>8.078703707724344E-3</v>
      </c>
      <c r="F600" t="str">
        <f>CONCATENATE(INDEX(Telefonkönyv!$A$2:$A$63,MATCH(Hívások!A600,Telefonkönyv!$C$2:$C$63,0))," ",INDEX(Telefonkönyv!$B$2:$B$63,MATCH(Hívások!A600,Telefonkönyv!$C$2:$C$63,0)))</f>
        <v>Viola Klára ügyintéző</v>
      </c>
      <c r="G600" s="5">
        <f t="shared" si="19"/>
        <v>1005</v>
      </c>
    </row>
    <row r="601" spans="1:7" x14ac:dyDescent="0.25">
      <c r="A601">
        <v>158</v>
      </c>
      <c r="B601" t="s">
        <v>9</v>
      </c>
      <c r="C601" s="3">
        <v>39975.656180555554</v>
      </c>
      <c r="D601" s="3">
        <v>39975.659479166665</v>
      </c>
      <c r="E601" s="2">
        <f t="shared" si="18"/>
        <v>3.2986111109494232E-3</v>
      </c>
      <c r="F601" t="str">
        <f>CONCATENATE(INDEX(Telefonkönyv!$A$2:$A$63,MATCH(Hívások!A601,Telefonkönyv!$C$2:$C$63,0))," ",INDEX(Telefonkönyv!$B$2:$B$63,MATCH(Hívások!A601,Telefonkönyv!$C$2:$C$63,0)))</f>
        <v>Sánta Tibor középvezető</v>
      </c>
      <c r="G601" s="5">
        <f t="shared" si="19"/>
        <v>425</v>
      </c>
    </row>
    <row r="602" spans="1:7" x14ac:dyDescent="0.25">
      <c r="A602">
        <v>120</v>
      </c>
      <c r="B602" t="s">
        <v>12</v>
      </c>
      <c r="C602" s="3">
        <v>39975.661192129628</v>
      </c>
      <c r="D602" s="3">
        <v>39975.688692129632</v>
      </c>
      <c r="E602" s="2">
        <f t="shared" si="18"/>
        <v>2.7500000003783498E-2</v>
      </c>
      <c r="F602" t="str">
        <f>CONCATENATE(INDEX(Telefonkönyv!$A$2:$A$63,MATCH(Hívások!A602,Telefonkönyv!$C$2:$C$63,0))," ",INDEX(Telefonkönyv!$B$2:$B$63,MATCH(Hívások!A602,Telefonkönyv!$C$2:$C$63,0)))</f>
        <v>Szalay Ákos ügyintéző</v>
      </c>
      <c r="G602" s="5">
        <f t="shared" si="19"/>
        <v>3050</v>
      </c>
    </row>
    <row r="603" spans="1:7" x14ac:dyDescent="0.25">
      <c r="A603">
        <v>144</v>
      </c>
      <c r="B603" t="s">
        <v>14</v>
      </c>
      <c r="C603" s="3">
        <v>39975.661354166667</v>
      </c>
      <c r="D603" s="3">
        <v>39975.6872337963</v>
      </c>
      <c r="E603" s="2">
        <f t="shared" si="18"/>
        <v>2.587962963298196E-2</v>
      </c>
      <c r="F603" t="str">
        <f>CONCATENATE(INDEX(Telefonkönyv!$A$2:$A$63,MATCH(Hívások!A603,Telefonkönyv!$C$2:$C$63,0))," ",INDEX(Telefonkönyv!$B$2:$B$63,MATCH(Hívások!A603,Telefonkönyv!$C$2:$C$63,0)))</f>
        <v>Bózsing Gergely ügyintéző</v>
      </c>
      <c r="G603" s="5">
        <f t="shared" si="19"/>
        <v>3085</v>
      </c>
    </row>
    <row r="604" spans="1:7" x14ac:dyDescent="0.25">
      <c r="A604">
        <v>143</v>
      </c>
      <c r="B604" t="s">
        <v>9</v>
      </c>
      <c r="C604" s="3">
        <v>39975.662060185183</v>
      </c>
      <c r="D604" s="3">
        <v>39975.662893518522</v>
      </c>
      <c r="E604" s="2">
        <f t="shared" si="18"/>
        <v>8.3333333896007389E-4</v>
      </c>
      <c r="F604" t="str">
        <f>CONCATENATE(INDEX(Telefonkönyv!$A$2:$A$63,MATCH(Hívások!A604,Telefonkönyv!$C$2:$C$63,0))," ",INDEX(Telefonkönyv!$B$2:$B$63,MATCH(Hívások!A604,Telefonkönyv!$C$2:$C$63,0)))</f>
        <v>Tringel Franciska ügyintéző</v>
      </c>
      <c r="G604" s="5">
        <f t="shared" si="19"/>
        <v>200</v>
      </c>
    </row>
    <row r="605" spans="1:7" x14ac:dyDescent="0.25">
      <c r="A605">
        <v>138</v>
      </c>
      <c r="B605" t="s">
        <v>5</v>
      </c>
      <c r="C605" s="3">
        <v>39975.663368055553</v>
      </c>
      <c r="D605" s="3">
        <v>39975.685914351852</v>
      </c>
      <c r="E605" s="2">
        <f t="shared" si="18"/>
        <v>2.2546296298969537E-2</v>
      </c>
      <c r="F605" t="str">
        <f>CONCATENATE(INDEX(Telefonkönyv!$A$2:$A$63,MATCH(Hívások!A605,Telefonkönyv!$C$2:$C$63,0))," ",INDEX(Telefonkönyv!$B$2:$B$63,MATCH(Hívások!A605,Telefonkönyv!$C$2:$C$63,0)))</f>
        <v>Cserta Péter ügyintéző</v>
      </c>
      <c r="G605" s="5">
        <f t="shared" si="19"/>
        <v>2685</v>
      </c>
    </row>
    <row r="606" spans="1:7" x14ac:dyDescent="0.25">
      <c r="A606">
        <v>118</v>
      </c>
      <c r="B606" t="s">
        <v>5</v>
      </c>
      <c r="C606" s="3">
        <v>39975.663738425923</v>
      </c>
      <c r="D606" s="3">
        <v>39975.680902777778</v>
      </c>
      <c r="E606" s="2">
        <f t="shared" si="18"/>
        <v>1.7164351855171844E-2</v>
      </c>
      <c r="F606" t="str">
        <f>CONCATENATE(INDEX(Telefonkönyv!$A$2:$A$63,MATCH(Hívások!A606,Telefonkönyv!$C$2:$C$63,0))," ",INDEX(Telefonkönyv!$B$2:$B$63,MATCH(Hívások!A606,Telefonkönyv!$C$2:$C$63,0)))</f>
        <v>Ondrejó Anna ügyintéző</v>
      </c>
      <c r="G606" s="5">
        <f t="shared" si="19"/>
        <v>2045</v>
      </c>
    </row>
    <row r="607" spans="1:7" x14ac:dyDescent="0.25">
      <c r="A607">
        <v>117</v>
      </c>
      <c r="B607" t="s">
        <v>5</v>
      </c>
      <c r="C607" s="3">
        <v>39975.67082175926</v>
      </c>
      <c r="D607" s="3">
        <v>39975.695740740739</v>
      </c>
      <c r="E607" s="2">
        <f t="shared" si="18"/>
        <v>2.491898147854954E-2</v>
      </c>
      <c r="F607" t="str">
        <f>CONCATENATE(INDEX(Telefonkönyv!$A$2:$A$63,MATCH(Hívások!A607,Telefonkönyv!$C$2:$C$63,0))," ",INDEX(Telefonkönyv!$B$2:$B$63,MATCH(Hívások!A607,Telefonkönyv!$C$2:$C$63,0)))</f>
        <v>Ordasi Judit ügyintéző</v>
      </c>
      <c r="G607" s="5">
        <f t="shared" si="19"/>
        <v>2925</v>
      </c>
    </row>
    <row r="608" spans="1:7" x14ac:dyDescent="0.25">
      <c r="A608">
        <v>112</v>
      </c>
      <c r="B608" t="s">
        <v>13</v>
      </c>
      <c r="C608" s="3">
        <v>39975.672662037039</v>
      </c>
      <c r="D608" s="3">
        <v>39975.692488425928</v>
      </c>
      <c r="E608" s="2">
        <f t="shared" si="18"/>
        <v>1.9826388888759539E-2</v>
      </c>
      <c r="F608" t="str">
        <f>CONCATENATE(INDEX(Telefonkönyv!$A$2:$A$63,MATCH(Hívások!A608,Telefonkönyv!$C$2:$C$63,0))," ",INDEX(Telefonkönyv!$B$2:$B$63,MATCH(Hívások!A608,Telefonkönyv!$C$2:$C$63,0)))</f>
        <v>Tóth Vanda ügyintéző</v>
      </c>
      <c r="G608" s="5">
        <f t="shared" si="19"/>
        <v>2365</v>
      </c>
    </row>
    <row r="609" spans="1:7" x14ac:dyDescent="0.25">
      <c r="A609">
        <v>159</v>
      </c>
      <c r="B609" t="s">
        <v>4</v>
      </c>
      <c r="C609" s="3">
        <v>39975.674745370372</v>
      </c>
      <c r="D609" s="3">
        <v>39975.681446759256</v>
      </c>
      <c r="E609" s="2">
        <f t="shared" si="18"/>
        <v>6.7013888838118874E-3</v>
      </c>
      <c r="F609" t="str">
        <f>CONCATENATE(INDEX(Telefonkönyv!$A$2:$A$63,MATCH(Hívások!A609,Telefonkönyv!$C$2:$C$63,0))," ",INDEX(Telefonkönyv!$B$2:$B$63,MATCH(Hívások!A609,Telefonkönyv!$C$2:$C$63,0)))</f>
        <v>Pap Nikolett ügyintéző</v>
      </c>
      <c r="G609" s="5">
        <f t="shared" si="19"/>
        <v>760</v>
      </c>
    </row>
    <row r="610" spans="1:7" x14ac:dyDescent="0.25">
      <c r="A610">
        <v>111</v>
      </c>
      <c r="B610" t="s">
        <v>15</v>
      </c>
      <c r="C610" s="3">
        <v>39975.679571759261</v>
      </c>
      <c r="D610" s="3">
        <v>39975.699108796296</v>
      </c>
      <c r="E610" s="2">
        <f t="shared" si="18"/>
        <v>1.9537037034751847E-2</v>
      </c>
      <c r="F610" t="str">
        <f>CONCATENATE(INDEX(Telefonkönyv!$A$2:$A$63,MATCH(Hívások!A610,Telefonkönyv!$C$2:$C$63,0))," ",INDEX(Telefonkönyv!$B$2:$B$63,MATCH(Hívások!A610,Telefonkönyv!$C$2:$C$63,0)))</f>
        <v>Badacsonyi Krisztián ügyintéző</v>
      </c>
      <c r="G610" s="5">
        <f t="shared" si="19"/>
        <v>2525</v>
      </c>
    </row>
    <row r="611" spans="1:7" x14ac:dyDescent="0.25">
      <c r="A611">
        <v>119</v>
      </c>
      <c r="B611" t="s">
        <v>10</v>
      </c>
      <c r="C611" s="3">
        <v>39975.681828703702</v>
      </c>
      <c r="D611" s="3">
        <v>39975.689120370371</v>
      </c>
      <c r="E611" s="2">
        <f t="shared" si="18"/>
        <v>7.291666668606922E-3</v>
      </c>
      <c r="F611" t="str">
        <f>CONCATENATE(INDEX(Telefonkönyv!$A$2:$A$63,MATCH(Hívások!A611,Telefonkönyv!$C$2:$C$63,0))," ",INDEX(Telefonkönyv!$B$2:$B$63,MATCH(Hívások!A611,Telefonkönyv!$C$2:$C$63,0)))</f>
        <v>Kövér Krisztina ügyintéző</v>
      </c>
      <c r="G611" s="5">
        <f t="shared" si="19"/>
        <v>995</v>
      </c>
    </row>
    <row r="612" spans="1:7" x14ac:dyDescent="0.25">
      <c r="A612">
        <v>115</v>
      </c>
      <c r="B612" t="s">
        <v>14</v>
      </c>
      <c r="C612" s="3">
        <v>39975.682141203702</v>
      </c>
      <c r="D612" s="3">
        <v>39975.721608796295</v>
      </c>
      <c r="E612" s="2">
        <f t="shared" si="18"/>
        <v>3.9467592592700385E-2</v>
      </c>
      <c r="F612" t="str">
        <f>CONCATENATE(INDEX(Telefonkönyv!$A$2:$A$63,MATCH(Hívások!A612,Telefonkönyv!$C$2:$C$63,0))," ",INDEX(Telefonkönyv!$B$2:$B$63,MATCH(Hívások!A612,Telefonkönyv!$C$2:$C$63,0)))</f>
        <v>Marosi István ügyintéző</v>
      </c>
      <c r="G612" s="5">
        <f t="shared" si="19"/>
        <v>4605</v>
      </c>
    </row>
    <row r="613" spans="1:7" x14ac:dyDescent="0.25">
      <c r="A613">
        <v>154</v>
      </c>
      <c r="B613" t="s">
        <v>8</v>
      </c>
      <c r="C613" s="3">
        <v>39975.68377314815</v>
      </c>
      <c r="D613" s="3">
        <v>39975.683854166666</v>
      </c>
      <c r="E613" s="2">
        <f t="shared" si="18"/>
        <v>8.1018515629693866E-5</v>
      </c>
      <c r="F613" t="str">
        <f>CONCATENATE(INDEX(Telefonkönyv!$A$2:$A$63,MATCH(Hívások!A613,Telefonkönyv!$C$2:$C$63,0))," ",INDEX(Telefonkönyv!$B$2:$B$63,MATCH(Hívások!A613,Telefonkönyv!$C$2:$C$63,0)))</f>
        <v>Bozsó Bálint ügyintéző</v>
      </c>
      <c r="G613" s="5">
        <f t="shared" si="19"/>
        <v>125</v>
      </c>
    </row>
    <row r="614" spans="1:7" x14ac:dyDescent="0.25">
      <c r="A614">
        <v>129</v>
      </c>
      <c r="B614" t="s">
        <v>15</v>
      </c>
      <c r="C614" s="3">
        <v>39975.689456018517</v>
      </c>
      <c r="D614" s="3">
        <v>39975.694618055553</v>
      </c>
      <c r="E614" s="2">
        <f t="shared" si="18"/>
        <v>5.1620370359160006E-3</v>
      </c>
      <c r="F614" t="str">
        <f>CONCATENATE(INDEX(Telefonkönyv!$A$2:$A$63,MATCH(Hívások!A614,Telefonkönyv!$C$2:$C$63,0))," ",INDEX(Telefonkönyv!$B$2:$B$63,MATCH(Hívások!A614,Telefonkönyv!$C$2:$C$63,0)))</f>
        <v>Huszár Ildikó középvezető</v>
      </c>
      <c r="G614" s="5">
        <f t="shared" si="19"/>
        <v>740</v>
      </c>
    </row>
    <row r="615" spans="1:7" x14ac:dyDescent="0.25">
      <c r="A615">
        <v>148</v>
      </c>
      <c r="B615" t="s">
        <v>5</v>
      </c>
      <c r="C615" s="3">
        <v>39975.692731481482</v>
      </c>
      <c r="D615" s="3">
        <v>39975.710821759261</v>
      </c>
      <c r="E615" s="2">
        <f t="shared" si="18"/>
        <v>1.8090277779265307E-2</v>
      </c>
      <c r="F615" t="str">
        <f>CONCATENATE(INDEX(Telefonkönyv!$A$2:$A$63,MATCH(Hívások!A615,Telefonkönyv!$C$2:$C$63,0))," ",INDEX(Telefonkönyv!$B$2:$B$63,MATCH(Hívások!A615,Telefonkönyv!$C$2:$C$63,0)))</f>
        <v>Mester Zsuzsa középvezető</v>
      </c>
      <c r="G615" s="5">
        <f t="shared" si="19"/>
        <v>2205</v>
      </c>
    </row>
    <row r="616" spans="1:7" x14ac:dyDescent="0.25">
      <c r="A616">
        <v>145</v>
      </c>
      <c r="B616" t="s">
        <v>12</v>
      </c>
      <c r="C616" s="3">
        <v>39975.694768518515</v>
      </c>
      <c r="D616" s="3">
        <v>39975.712812500002</v>
      </c>
      <c r="E616" s="2">
        <f t="shared" si="18"/>
        <v>1.8043981486698613E-2</v>
      </c>
      <c r="F616" t="str">
        <f>CONCATENATE(INDEX(Telefonkönyv!$A$2:$A$63,MATCH(Hívások!A616,Telefonkönyv!$C$2:$C$63,0))," ",INDEX(Telefonkönyv!$B$2:$B$63,MATCH(Hívások!A616,Telefonkönyv!$C$2:$C$63,0)))</f>
        <v>Bednai Linda ügyintéző</v>
      </c>
      <c r="G616" s="5">
        <f t="shared" si="19"/>
        <v>2000</v>
      </c>
    </row>
    <row r="617" spans="1:7" x14ac:dyDescent="0.25">
      <c r="A617">
        <v>152</v>
      </c>
      <c r="B617" t="s">
        <v>6</v>
      </c>
      <c r="C617" s="3">
        <v>39975.69835648148</v>
      </c>
      <c r="D617" s="3">
        <v>39975.737604166665</v>
      </c>
      <c r="E617" s="2">
        <f t="shared" si="18"/>
        <v>3.9247685184818693E-2</v>
      </c>
      <c r="F617" t="str">
        <f>CONCATENATE(INDEX(Telefonkönyv!$A$2:$A$63,MATCH(Hívások!A617,Telefonkönyv!$C$2:$C$63,0))," ",INDEX(Telefonkönyv!$B$2:$B$63,MATCH(Hívások!A617,Telefonkönyv!$C$2:$C$63,0)))</f>
        <v>Viola Klára ügyintéző</v>
      </c>
      <c r="G617" s="5">
        <f t="shared" si="19"/>
        <v>4605</v>
      </c>
    </row>
    <row r="618" spans="1:7" x14ac:dyDescent="0.25">
      <c r="A618">
        <v>114</v>
      </c>
      <c r="B618" t="s">
        <v>11</v>
      </c>
      <c r="C618" s="3">
        <v>39975.698587962965</v>
      </c>
      <c r="D618" s="3">
        <v>39975.737372685187</v>
      </c>
      <c r="E618" s="2">
        <f t="shared" si="18"/>
        <v>3.8784722222771961E-2</v>
      </c>
      <c r="F618" t="str">
        <f>CONCATENATE(INDEX(Telefonkönyv!$A$2:$A$63,MATCH(Hívások!A618,Telefonkönyv!$C$2:$C$63,0))," ",INDEX(Telefonkönyv!$B$2:$B$63,MATCH(Hívások!A618,Telefonkönyv!$C$2:$C$63,0)))</f>
        <v>Bakonyi Mátyás ügyintéző</v>
      </c>
      <c r="G618" s="5">
        <f t="shared" si="19"/>
        <v>4525</v>
      </c>
    </row>
    <row r="619" spans="1:7" x14ac:dyDescent="0.25">
      <c r="A619">
        <v>153</v>
      </c>
      <c r="B619" t="s">
        <v>7</v>
      </c>
      <c r="C619" s="3">
        <v>39975.704594907409</v>
      </c>
      <c r="D619" s="3">
        <v>39975.731342592589</v>
      </c>
      <c r="E619" s="2">
        <f t="shared" si="18"/>
        <v>2.6747685180453118E-2</v>
      </c>
      <c r="F619" t="str">
        <f>CONCATENATE(INDEX(Telefonkönyv!$A$2:$A$63,MATCH(Hívások!A619,Telefonkönyv!$C$2:$C$63,0))," ",INDEX(Telefonkönyv!$B$2:$B$63,MATCH(Hívások!A619,Telefonkönyv!$C$2:$C$63,0)))</f>
        <v>Bozsó Zsolt ügyintéző</v>
      </c>
      <c r="G619" s="5">
        <f t="shared" si="19"/>
        <v>2975</v>
      </c>
    </row>
    <row r="620" spans="1:7" x14ac:dyDescent="0.25">
      <c r="A620">
        <v>159</v>
      </c>
      <c r="B620" t="s">
        <v>4</v>
      </c>
      <c r="C620" s="3">
        <v>39975.709317129629</v>
      </c>
      <c r="D620" s="3">
        <v>39975.714270833334</v>
      </c>
      <c r="E620" s="2">
        <f t="shared" si="18"/>
        <v>4.9537037048139609E-3</v>
      </c>
      <c r="F620" t="str">
        <f>CONCATENATE(INDEX(Telefonkönyv!$A$2:$A$63,MATCH(Hívások!A620,Telefonkönyv!$C$2:$C$63,0))," ",INDEX(Telefonkönyv!$B$2:$B$63,MATCH(Hívások!A620,Telefonkönyv!$C$2:$C$63,0)))</f>
        <v>Pap Nikolett ügyintéző</v>
      </c>
      <c r="G620" s="5">
        <f t="shared" si="19"/>
        <v>620</v>
      </c>
    </row>
    <row r="621" spans="1:7" x14ac:dyDescent="0.25">
      <c r="A621">
        <v>108</v>
      </c>
      <c r="B621" t="s">
        <v>13</v>
      </c>
      <c r="C621" s="3">
        <v>39975.711099537039</v>
      </c>
      <c r="D621" s="3">
        <v>39975.728888888887</v>
      </c>
      <c r="E621" s="2">
        <f t="shared" si="18"/>
        <v>1.7789351848477963E-2</v>
      </c>
      <c r="F621" t="str">
        <f>CONCATENATE(INDEX(Telefonkönyv!$A$2:$A$63,MATCH(Hívások!A621,Telefonkönyv!$C$2:$C$63,0))," ",INDEX(Telefonkönyv!$B$2:$B$63,MATCH(Hívások!A621,Telefonkönyv!$C$2:$C$63,0)))</f>
        <v>Csurai Fruzsina ügyintéző</v>
      </c>
      <c r="G621" s="5">
        <f t="shared" si="19"/>
        <v>2125</v>
      </c>
    </row>
    <row r="622" spans="1:7" x14ac:dyDescent="0.25">
      <c r="A622">
        <v>145</v>
      </c>
      <c r="B622" t="s">
        <v>12</v>
      </c>
      <c r="C622" s="3">
        <v>39975.716354166667</v>
      </c>
      <c r="D622" s="3">
        <v>39975.736354166664</v>
      </c>
      <c r="E622" s="2">
        <f t="shared" si="18"/>
        <v>1.9999999996798579E-2</v>
      </c>
      <c r="F622" t="str">
        <f>CONCATENATE(INDEX(Telefonkönyv!$A$2:$A$63,MATCH(Hívások!A622,Telefonkönyv!$C$2:$C$63,0))," ",INDEX(Telefonkönyv!$B$2:$B$63,MATCH(Hívások!A622,Telefonkönyv!$C$2:$C$63,0)))</f>
        <v>Bednai Linda ügyintéző</v>
      </c>
      <c r="G622" s="5">
        <f t="shared" si="19"/>
        <v>2225</v>
      </c>
    </row>
    <row r="623" spans="1:7" x14ac:dyDescent="0.25">
      <c r="A623">
        <v>143</v>
      </c>
      <c r="B623" t="s">
        <v>9</v>
      </c>
      <c r="C623" s="3">
        <v>39975.719525462962</v>
      </c>
      <c r="D623" s="3">
        <v>39975.733020833337</v>
      </c>
      <c r="E623" s="2">
        <f t="shared" si="18"/>
        <v>1.3495370374585036E-2</v>
      </c>
      <c r="F623" t="str">
        <f>CONCATENATE(INDEX(Telefonkönyv!$A$2:$A$63,MATCH(Hívások!A623,Telefonkönyv!$C$2:$C$63,0))," ",INDEX(Telefonkönyv!$B$2:$B$63,MATCH(Hívások!A623,Telefonkönyv!$C$2:$C$63,0)))</f>
        <v>Tringel Franciska ügyintéző</v>
      </c>
      <c r="G623" s="5">
        <f t="shared" si="19"/>
        <v>1550</v>
      </c>
    </row>
    <row r="624" spans="1:7" x14ac:dyDescent="0.25">
      <c r="A624">
        <v>117</v>
      </c>
      <c r="B624" t="s">
        <v>5</v>
      </c>
      <c r="C624" s="3">
        <v>39975.720613425925</v>
      </c>
      <c r="D624" s="3">
        <v>39975.727650462963</v>
      </c>
      <c r="E624" s="2">
        <f t="shared" si="18"/>
        <v>7.0370370376622304E-3</v>
      </c>
      <c r="F624" t="str">
        <f>CONCATENATE(INDEX(Telefonkönyv!$A$2:$A$63,MATCH(Hívások!A624,Telefonkönyv!$C$2:$C$63,0))," ",INDEX(Telefonkönyv!$B$2:$B$63,MATCH(Hívások!A624,Telefonkönyv!$C$2:$C$63,0)))</f>
        <v>Ordasi Judit ügyintéző</v>
      </c>
      <c r="G624" s="5">
        <f t="shared" si="19"/>
        <v>925</v>
      </c>
    </row>
    <row r="625" spans="1:7" x14ac:dyDescent="0.25">
      <c r="A625">
        <v>136</v>
      </c>
      <c r="B625" t="s">
        <v>11</v>
      </c>
      <c r="C625" s="3">
        <v>39975.721203703702</v>
      </c>
      <c r="D625" s="3">
        <v>39975.762372685182</v>
      </c>
      <c r="E625" s="2">
        <f t="shared" si="18"/>
        <v>4.1168981479131617E-2</v>
      </c>
      <c r="F625" t="str">
        <f>CONCATENATE(INDEX(Telefonkönyv!$A$2:$A$63,MATCH(Hívások!A625,Telefonkönyv!$C$2:$C$63,0))," ",INDEX(Telefonkönyv!$B$2:$B$63,MATCH(Hívások!A625,Telefonkönyv!$C$2:$C$63,0)))</f>
        <v>Kégli Máté ügyintéző</v>
      </c>
      <c r="G625" s="5">
        <f t="shared" si="19"/>
        <v>4845</v>
      </c>
    </row>
    <row r="626" spans="1:7" x14ac:dyDescent="0.25">
      <c r="A626">
        <v>104</v>
      </c>
      <c r="B626" t="s">
        <v>5</v>
      </c>
      <c r="C626" s="3">
        <v>39975.726875</v>
      </c>
      <c r="D626" s="3">
        <v>39975.75104166667</v>
      </c>
      <c r="E626" s="2">
        <f t="shared" si="18"/>
        <v>2.4166666669771075E-2</v>
      </c>
      <c r="F626" t="str">
        <f>CONCATENATE(INDEX(Telefonkönyv!$A$2:$A$63,MATCH(Hívások!A626,Telefonkönyv!$C$2:$C$63,0))," ",INDEX(Telefonkönyv!$B$2:$B$63,MATCH(Hívások!A626,Telefonkönyv!$C$2:$C$63,0)))</f>
        <v>Laki Tamara ügyintéző</v>
      </c>
      <c r="G626" s="5">
        <f t="shared" si="19"/>
        <v>2845</v>
      </c>
    </row>
    <row r="627" spans="1:7" x14ac:dyDescent="0.25">
      <c r="A627">
        <v>144</v>
      </c>
      <c r="B627" t="s">
        <v>14</v>
      </c>
      <c r="C627" s="3">
        <v>39975.735868055555</v>
      </c>
      <c r="D627" s="3">
        <v>39975.739976851852</v>
      </c>
      <c r="E627" s="2">
        <f t="shared" si="18"/>
        <v>4.1087962963501923E-3</v>
      </c>
      <c r="F627" t="str">
        <f>CONCATENATE(INDEX(Telefonkönyv!$A$2:$A$63,MATCH(Hívások!A627,Telefonkönyv!$C$2:$C$63,0))," ",INDEX(Telefonkönyv!$B$2:$B$63,MATCH(Hívások!A627,Telefonkönyv!$C$2:$C$63,0)))</f>
        <v>Bózsing Gergely ügyintéző</v>
      </c>
      <c r="G627" s="5">
        <f t="shared" si="19"/>
        <v>525</v>
      </c>
    </row>
    <row r="628" spans="1:7" x14ac:dyDescent="0.25">
      <c r="A628">
        <v>109</v>
      </c>
      <c r="B628" t="s">
        <v>15</v>
      </c>
      <c r="C628" s="3">
        <v>39975.737662037034</v>
      </c>
      <c r="D628" s="3">
        <v>39975.74695601852</v>
      </c>
      <c r="E628" s="2">
        <f t="shared" si="18"/>
        <v>9.2939814858254977E-3</v>
      </c>
      <c r="F628" t="str">
        <f>CONCATENATE(INDEX(Telefonkönyv!$A$2:$A$63,MATCH(Hívások!A628,Telefonkönyv!$C$2:$C$63,0))," ",INDEX(Telefonkönyv!$B$2:$B$63,MATCH(Hívások!A628,Telefonkönyv!$C$2:$C$63,0)))</f>
        <v>Lovas Imre ügyintéző</v>
      </c>
      <c r="G628" s="5">
        <f t="shared" si="19"/>
        <v>1250</v>
      </c>
    </row>
    <row r="629" spans="1:7" x14ac:dyDescent="0.25">
      <c r="A629">
        <v>118</v>
      </c>
      <c r="B629" t="s">
        <v>5</v>
      </c>
      <c r="C629" s="3">
        <v>39975.740347222221</v>
      </c>
      <c r="D629" s="3">
        <v>39975.75409722222</v>
      </c>
      <c r="E629" s="2">
        <f t="shared" si="18"/>
        <v>1.374999999825377E-2</v>
      </c>
      <c r="F629" t="str">
        <f>CONCATENATE(INDEX(Telefonkönyv!$A$2:$A$63,MATCH(Hívások!A629,Telefonkönyv!$C$2:$C$63,0))," ",INDEX(Telefonkönyv!$B$2:$B$63,MATCH(Hívások!A629,Telefonkönyv!$C$2:$C$63,0)))</f>
        <v>Ondrejó Anna ügyintéző</v>
      </c>
      <c r="G629" s="5">
        <f t="shared" si="19"/>
        <v>1645</v>
      </c>
    </row>
    <row r="630" spans="1:7" x14ac:dyDescent="0.25">
      <c r="A630">
        <v>114</v>
      </c>
      <c r="B630" t="s">
        <v>11</v>
      </c>
      <c r="C630" s="3">
        <v>39975.742719907408</v>
      </c>
      <c r="D630" s="3">
        <v>39975.772928240738</v>
      </c>
      <c r="E630" s="2">
        <f t="shared" si="18"/>
        <v>3.0208333329937886E-2</v>
      </c>
      <c r="F630" t="str">
        <f>CONCATENATE(INDEX(Telefonkönyv!$A$2:$A$63,MATCH(Hívások!A630,Telefonkönyv!$C$2:$C$63,0))," ",INDEX(Telefonkönyv!$B$2:$B$63,MATCH(Hívások!A630,Telefonkönyv!$C$2:$C$63,0)))</f>
        <v>Bakonyi Mátyás ügyintéző</v>
      </c>
      <c r="G630" s="5">
        <f t="shared" si="19"/>
        <v>3565</v>
      </c>
    </row>
    <row r="631" spans="1:7" x14ac:dyDescent="0.25">
      <c r="A631">
        <v>135</v>
      </c>
      <c r="B631" t="s">
        <v>13</v>
      </c>
      <c r="C631" s="3">
        <v>39975.753854166665</v>
      </c>
      <c r="D631" s="3">
        <v>39975.771608796298</v>
      </c>
      <c r="E631" s="2">
        <f t="shared" si="18"/>
        <v>1.7754629632690921E-2</v>
      </c>
      <c r="F631" t="str">
        <f>CONCATENATE(INDEX(Telefonkönyv!$A$2:$A$63,MATCH(Hívások!A631,Telefonkönyv!$C$2:$C$63,0))," ",INDEX(Telefonkönyv!$B$2:$B$63,MATCH(Hívások!A631,Telefonkönyv!$C$2:$C$63,0)))</f>
        <v>Laki Karola ügyintéző</v>
      </c>
      <c r="G631" s="5">
        <f t="shared" si="19"/>
        <v>2125</v>
      </c>
    </row>
    <row r="632" spans="1:7" x14ac:dyDescent="0.25">
      <c r="A632">
        <v>160</v>
      </c>
      <c r="B632" t="s">
        <v>14</v>
      </c>
      <c r="C632" s="3">
        <v>39975.754016203704</v>
      </c>
      <c r="D632" s="3">
        <v>39975.791354166664</v>
      </c>
      <c r="E632" s="2">
        <f t="shared" si="18"/>
        <v>3.7337962960009463E-2</v>
      </c>
      <c r="F632" t="str">
        <f>CONCATENATE(INDEX(Telefonkönyv!$A$2:$A$63,MATCH(Hívások!A632,Telefonkönyv!$C$2:$C$63,0))," ",INDEX(Telefonkönyv!$B$2:$B$63,MATCH(Hívások!A632,Telefonkönyv!$C$2:$C$63,0)))</f>
        <v>Fosztó Gábor ügyintéző</v>
      </c>
      <c r="G632" s="5">
        <f t="shared" si="19"/>
        <v>4365</v>
      </c>
    </row>
    <row r="633" spans="1:7" x14ac:dyDescent="0.25">
      <c r="A633">
        <v>144</v>
      </c>
      <c r="B633" t="s">
        <v>14</v>
      </c>
      <c r="C633" s="3">
        <v>39975.754444444443</v>
      </c>
      <c r="D633" s="3">
        <v>39975.785902777781</v>
      </c>
      <c r="E633" s="2">
        <f t="shared" si="18"/>
        <v>3.1458333338377997E-2</v>
      </c>
      <c r="F633" t="str">
        <f>CONCATENATE(INDEX(Telefonkönyv!$A$2:$A$63,MATCH(Hívások!A633,Telefonkönyv!$C$2:$C$63,0))," ",INDEX(Telefonkönyv!$B$2:$B$63,MATCH(Hívások!A633,Telefonkönyv!$C$2:$C$63,0)))</f>
        <v>Bózsing Gergely ügyintéző</v>
      </c>
      <c r="G633" s="5">
        <f t="shared" si="19"/>
        <v>3725</v>
      </c>
    </row>
    <row r="634" spans="1:7" x14ac:dyDescent="0.25">
      <c r="A634">
        <v>137</v>
      </c>
      <c r="B634" t="s">
        <v>9</v>
      </c>
      <c r="C634" s="3">
        <v>39975.754930555559</v>
      </c>
      <c r="D634" s="3">
        <v>39975.769386574073</v>
      </c>
      <c r="E634" s="2">
        <f t="shared" si="18"/>
        <v>1.4456018514465541E-2</v>
      </c>
      <c r="F634" t="str">
        <f>CONCATENATE(INDEX(Telefonkönyv!$A$2:$A$63,MATCH(Hívások!A634,Telefonkönyv!$C$2:$C$63,0))," ",INDEX(Telefonkönyv!$B$2:$B$63,MATCH(Hívások!A634,Telefonkönyv!$C$2:$C$63,0)))</f>
        <v>Bertalan József ügyintéző</v>
      </c>
      <c r="G634" s="5">
        <f t="shared" si="19"/>
        <v>1625</v>
      </c>
    </row>
    <row r="635" spans="1:7" x14ac:dyDescent="0.25">
      <c r="A635">
        <v>112</v>
      </c>
      <c r="B635" t="s">
        <v>13</v>
      </c>
      <c r="C635" s="3">
        <v>39975.761666666665</v>
      </c>
      <c r="D635" s="3">
        <v>39975.776412037034</v>
      </c>
      <c r="E635" s="2">
        <f t="shared" si="18"/>
        <v>1.4745370368473232E-2</v>
      </c>
      <c r="F635" t="str">
        <f>CONCATENATE(INDEX(Telefonkönyv!$A$2:$A$63,MATCH(Hívások!A635,Telefonkönyv!$C$2:$C$63,0))," ",INDEX(Telefonkönyv!$B$2:$B$63,MATCH(Hívások!A635,Telefonkönyv!$C$2:$C$63,0)))</f>
        <v>Tóth Vanda ügyintéző</v>
      </c>
      <c r="G635" s="5">
        <f t="shared" si="19"/>
        <v>1805</v>
      </c>
    </row>
    <row r="636" spans="1:7" x14ac:dyDescent="0.25">
      <c r="A636">
        <v>131</v>
      </c>
      <c r="B636" t="s">
        <v>5</v>
      </c>
      <c r="C636" s="3">
        <v>39975.773923611108</v>
      </c>
      <c r="D636" s="3">
        <v>39975.807627314818</v>
      </c>
      <c r="E636" s="2">
        <f t="shared" si="18"/>
        <v>3.3703703709761612E-2</v>
      </c>
      <c r="F636" t="str">
        <f>CONCATENATE(INDEX(Telefonkönyv!$A$2:$A$63,MATCH(Hívások!A636,Telefonkönyv!$C$2:$C$63,0))," ",INDEX(Telefonkönyv!$B$2:$B$63,MATCH(Hívások!A636,Telefonkönyv!$C$2:$C$63,0)))</f>
        <v>Arany Attila ügyintéző</v>
      </c>
      <c r="G636" s="5">
        <f t="shared" si="19"/>
        <v>3965</v>
      </c>
    </row>
    <row r="637" spans="1:7" x14ac:dyDescent="0.25">
      <c r="A637">
        <v>158</v>
      </c>
      <c r="B637" t="s">
        <v>8</v>
      </c>
      <c r="C637" s="3">
        <v>39975.777199074073</v>
      </c>
      <c r="D637" s="3">
        <v>39975.807280092595</v>
      </c>
      <c r="E637" s="2">
        <f t="shared" si="18"/>
        <v>3.0081018521741498E-2</v>
      </c>
      <c r="F637" t="str">
        <f>CONCATENATE(INDEX(Telefonkönyv!$A$2:$A$63,MATCH(Hívások!A637,Telefonkönyv!$C$2:$C$63,0))," ",INDEX(Telefonkönyv!$B$2:$B$63,MATCH(Hívások!A637,Telefonkönyv!$C$2:$C$63,0)))</f>
        <v>Sánta Tibor középvezető</v>
      </c>
      <c r="G637" s="5">
        <f t="shared" si="19"/>
        <v>3565</v>
      </c>
    </row>
    <row r="638" spans="1:7" x14ac:dyDescent="0.25">
      <c r="A638">
        <v>148</v>
      </c>
      <c r="B638" t="s">
        <v>4</v>
      </c>
      <c r="C638" s="3">
        <v>39975.778634259259</v>
      </c>
      <c r="D638" s="3">
        <v>39975.791250000002</v>
      </c>
      <c r="E638" s="2">
        <f t="shared" si="18"/>
        <v>1.2615740743058268E-2</v>
      </c>
      <c r="F638" t="str">
        <f>CONCATENATE(INDEX(Telefonkönyv!$A$2:$A$63,MATCH(Hívások!A638,Telefonkönyv!$C$2:$C$63,0))," ",INDEX(Telefonkönyv!$B$2:$B$63,MATCH(Hívások!A638,Telefonkönyv!$C$2:$C$63,0)))</f>
        <v>Mester Zsuzsa középvezető</v>
      </c>
      <c r="G638" s="5">
        <f t="shared" si="19"/>
        <v>1390</v>
      </c>
    </row>
    <row r="639" spans="1:7" x14ac:dyDescent="0.25">
      <c r="A639">
        <v>126</v>
      </c>
      <c r="B639" t="s">
        <v>4</v>
      </c>
      <c r="C639" s="3">
        <v>39975.779733796298</v>
      </c>
      <c r="D639" s="3">
        <v>39975.818310185183</v>
      </c>
      <c r="E639" s="2">
        <f t="shared" si="18"/>
        <v>3.8576388884393964E-2</v>
      </c>
      <c r="F639" t="str">
        <f>CONCATENATE(INDEX(Telefonkönyv!$A$2:$A$63,MATCH(Hívások!A639,Telefonkönyv!$C$2:$C$63,0))," ",INDEX(Telefonkönyv!$B$2:$B$63,MATCH(Hívások!A639,Telefonkönyv!$C$2:$C$63,0)))</f>
        <v>Hadviga Márton ügyintéző</v>
      </c>
      <c r="G639" s="5">
        <f t="shared" si="19"/>
        <v>3980</v>
      </c>
    </row>
    <row r="640" spans="1:7" x14ac:dyDescent="0.25">
      <c r="A640">
        <v>156</v>
      </c>
      <c r="B640" t="s">
        <v>7</v>
      </c>
      <c r="C640" s="3">
        <v>39975.780370370368</v>
      </c>
      <c r="D640" s="3">
        <v>39975.809618055559</v>
      </c>
      <c r="E640" s="2">
        <f t="shared" si="18"/>
        <v>2.9247685190057382E-2</v>
      </c>
      <c r="F640" t="str">
        <f>CONCATENATE(INDEX(Telefonkönyv!$A$2:$A$63,MATCH(Hívások!A640,Telefonkönyv!$C$2:$C$63,0))," ",INDEX(Telefonkönyv!$B$2:$B$63,MATCH(Hívások!A640,Telefonkönyv!$C$2:$C$63,0)))</f>
        <v>Ormai Nikolett ügyintéző</v>
      </c>
      <c r="G640" s="5">
        <f t="shared" si="19"/>
        <v>3275</v>
      </c>
    </row>
    <row r="641" spans="1:7" x14ac:dyDescent="0.25">
      <c r="A641">
        <v>112</v>
      </c>
      <c r="B641" t="s">
        <v>13</v>
      </c>
      <c r="C641" s="3">
        <v>39975.995671296296</v>
      </c>
      <c r="D641" s="3">
        <v>39976.0156712963</v>
      </c>
      <c r="E641" s="2">
        <f t="shared" si="18"/>
        <v>2.0000000004074536E-2</v>
      </c>
      <c r="F641" t="str">
        <f>CONCATENATE(INDEX(Telefonkönyv!$A$2:$A$63,MATCH(Hívások!A641,Telefonkönyv!$C$2:$C$63,0))," ",INDEX(Telefonkönyv!$B$2:$B$63,MATCH(Hívások!A641,Telefonkönyv!$C$2:$C$63,0)))</f>
        <v>Tóth Vanda ügyintéző</v>
      </c>
      <c r="G641" s="5">
        <f t="shared" si="19"/>
        <v>2365</v>
      </c>
    </row>
    <row r="642" spans="1:7" x14ac:dyDescent="0.25">
      <c r="A642">
        <v>117</v>
      </c>
      <c r="B642" t="s">
        <v>5</v>
      </c>
      <c r="C642" s="3">
        <v>39976.358865740738</v>
      </c>
      <c r="D642" s="3">
        <v>39976.362500000003</v>
      </c>
      <c r="E642" s="2">
        <f t="shared" si="18"/>
        <v>3.6342592647997662E-3</v>
      </c>
      <c r="F642" t="str">
        <f>CONCATENATE(INDEX(Telefonkönyv!$A$2:$A$63,MATCH(Hívások!A642,Telefonkönyv!$C$2:$C$63,0))," ",INDEX(Telefonkönyv!$B$2:$B$63,MATCH(Hívások!A642,Telefonkönyv!$C$2:$C$63,0)))</f>
        <v>Ordasi Judit ügyintéző</v>
      </c>
      <c r="G642" s="5">
        <f t="shared" si="19"/>
        <v>525</v>
      </c>
    </row>
    <row r="643" spans="1:7" x14ac:dyDescent="0.25">
      <c r="A643">
        <v>125</v>
      </c>
      <c r="B643" t="s">
        <v>8</v>
      </c>
      <c r="C643" s="3">
        <v>39976.364641203705</v>
      </c>
      <c r="D643" s="3">
        <v>39976.366932870369</v>
      </c>
      <c r="E643" s="2">
        <f t="shared" ref="E643:E706" si="20">D643-C643</f>
        <v>2.2916666639503092E-3</v>
      </c>
      <c r="F643" t="str">
        <f>CONCATENATE(INDEX(Telefonkönyv!$A$2:$A$63,MATCH(Hívások!A643,Telefonkönyv!$C$2:$C$63,0))," ",INDEX(Telefonkönyv!$B$2:$B$63,MATCH(Hívások!A643,Telefonkönyv!$C$2:$C$63,0)))</f>
        <v>Éhes Piroska ügyintéző</v>
      </c>
      <c r="G643" s="5">
        <f t="shared" ref="G643:G706" si="21">VLOOKUP(B643,$P$2:$S$13,3,FALSE)+IF(SECOND(E643)=0,MINUTE(E643),MINUTE(E643)+1)*VLOOKUP(B643,$P$2:$S$13,4,FALSE)</f>
        <v>365</v>
      </c>
    </row>
    <row r="644" spans="1:7" x14ac:dyDescent="0.25">
      <c r="A644">
        <v>115</v>
      </c>
      <c r="B644" t="s">
        <v>14</v>
      </c>
      <c r="C644" s="3">
        <v>39976.366030092591</v>
      </c>
      <c r="D644" s="3">
        <v>39976.37835648148</v>
      </c>
      <c r="E644" s="2">
        <f t="shared" si="20"/>
        <v>1.2326388889050577E-2</v>
      </c>
      <c r="F644" t="str">
        <f>CONCATENATE(INDEX(Telefonkönyv!$A$2:$A$63,MATCH(Hívások!A644,Telefonkönyv!$C$2:$C$63,0))," ",INDEX(Telefonkönyv!$B$2:$B$63,MATCH(Hívások!A644,Telefonkönyv!$C$2:$C$63,0)))</f>
        <v>Marosi István ügyintéző</v>
      </c>
      <c r="G644" s="5">
        <f t="shared" si="21"/>
        <v>1485</v>
      </c>
    </row>
    <row r="645" spans="1:7" x14ac:dyDescent="0.25">
      <c r="A645">
        <v>118</v>
      </c>
      <c r="B645" t="s">
        <v>5</v>
      </c>
      <c r="C645" s="3">
        <v>39976.366793981484</v>
      </c>
      <c r="D645" s="3">
        <v>39976.374583333331</v>
      </c>
      <c r="E645" s="2">
        <f t="shared" si="20"/>
        <v>7.7893518464406952E-3</v>
      </c>
      <c r="F645" t="str">
        <f>CONCATENATE(INDEX(Telefonkönyv!$A$2:$A$63,MATCH(Hívások!A645,Telefonkönyv!$C$2:$C$63,0))," ",INDEX(Telefonkönyv!$B$2:$B$63,MATCH(Hívások!A645,Telefonkönyv!$C$2:$C$63,0)))</f>
        <v>Ondrejó Anna ügyintéző</v>
      </c>
      <c r="G645" s="5">
        <f t="shared" si="21"/>
        <v>1005</v>
      </c>
    </row>
    <row r="646" spans="1:7" x14ac:dyDescent="0.25">
      <c r="A646">
        <v>134</v>
      </c>
      <c r="B646" t="s">
        <v>4</v>
      </c>
      <c r="C646" s="3">
        <v>39976.370023148149</v>
      </c>
      <c r="D646" s="3">
        <v>39976.401944444442</v>
      </c>
      <c r="E646" s="2">
        <f t="shared" si="20"/>
        <v>3.1921296293148771E-2</v>
      </c>
      <c r="F646" t="str">
        <f>CONCATENATE(INDEX(Telefonkönyv!$A$2:$A$63,MATCH(Hívások!A646,Telefonkönyv!$C$2:$C$63,0))," ",INDEX(Telefonkönyv!$B$2:$B$63,MATCH(Hívások!A646,Telefonkönyv!$C$2:$C$63,0)))</f>
        <v>Kurinyec Kinga ügyintéző</v>
      </c>
      <c r="G646" s="5">
        <f t="shared" si="21"/>
        <v>3280</v>
      </c>
    </row>
    <row r="647" spans="1:7" x14ac:dyDescent="0.25">
      <c r="A647">
        <v>143</v>
      </c>
      <c r="B647" t="s">
        <v>9</v>
      </c>
      <c r="C647" s="3">
        <v>39976.371863425928</v>
      </c>
      <c r="D647" s="3">
        <v>39976.41165509259</v>
      </c>
      <c r="E647" s="2">
        <f t="shared" si="20"/>
        <v>3.9791666662495118E-2</v>
      </c>
      <c r="F647" t="str">
        <f>CONCATENATE(INDEX(Telefonkönyv!$A$2:$A$63,MATCH(Hívások!A647,Telefonkönyv!$C$2:$C$63,0))," ",INDEX(Telefonkönyv!$B$2:$B$63,MATCH(Hívások!A647,Telefonkönyv!$C$2:$C$63,0)))</f>
        <v>Tringel Franciska ügyintéző</v>
      </c>
      <c r="G647" s="5">
        <f t="shared" si="21"/>
        <v>4400</v>
      </c>
    </row>
    <row r="648" spans="1:7" x14ac:dyDescent="0.25">
      <c r="A648">
        <v>118</v>
      </c>
      <c r="B648" t="s">
        <v>5</v>
      </c>
      <c r="C648" s="3">
        <v>39976.37709490741</v>
      </c>
      <c r="D648" s="3">
        <v>39976.386759259258</v>
      </c>
      <c r="E648" s="2">
        <f t="shared" si="20"/>
        <v>9.6643518481869251E-3</v>
      </c>
      <c r="F648" t="str">
        <f>CONCATENATE(INDEX(Telefonkönyv!$A$2:$A$63,MATCH(Hívások!A648,Telefonkönyv!$C$2:$C$63,0))," ",INDEX(Telefonkönyv!$B$2:$B$63,MATCH(Hívások!A648,Telefonkönyv!$C$2:$C$63,0)))</f>
        <v>Ondrejó Anna ügyintéző</v>
      </c>
      <c r="G648" s="5">
        <f t="shared" si="21"/>
        <v>1165</v>
      </c>
    </row>
    <row r="649" spans="1:7" x14ac:dyDescent="0.25">
      <c r="A649">
        <v>151</v>
      </c>
      <c r="B649" t="s">
        <v>15</v>
      </c>
      <c r="C649" s="3">
        <v>39976.380416666667</v>
      </c>
      <c r="D649" s="3">
        <v>39976.398414351854</v>
      </c>
      <c r="E649" s="2">
        <f t="shared" si="20"/>
        <v>1.7997685186855961E-2</v>
      </c>
      <c r="F649" t="str">
        <f>CONCATENATE(INDEX(Telefonkönyv!$A$2:$A$63,MATCH(Hívások!A649,Telefonkönyv!$C$2:$C$63,0))," ",INDEX(Telefonkönyv!$B$2:$B$63,MATCH(Hívások!A649,Telefonkönyv!$C$2:$C$63,0)))</f>
        <v>Lovas Helga ügyintéző</v>
      </c>
      <c r="G649" s="5">
        <f t="shared" si="21"/>
        <v>2270</v>
      </c>
    </row>
    <row r="650" spans="1:7" x14ac:dyDescent="0.25">
      <c r="A650">
        <v>101</v>
      </c>
      <c r="B650" t="s">
        <v>11</v>
      </c>
      <c r="C650" s="3">
        <v>39976.387673611112</v>
      </c>
      <c r="D650" s="3">
        <v>39976.390300925923</v>
      </c>
      <c r="E650" s="2">
        <f t="shared" si="20"/>
        <v>2.6273148105246946E-3</v>
      </c>
      <c r="F650" t="str">
        <f>CONCATENATE(INDEX(Telefonkönyv!$A$2:$A$63,MATCH(Hívások!A650,Telefonkönyv!$C$2:$C$63,0))," ",INDEX(Telefonkönyv!$B$2:$B$63,MATCH(Hívások!A650,Telefonkönyv!$C$2:$C$63,0)))</f>
        <v>Szatmári Miklós ügyintéző</v>
      </c>
      <c r="G650" s="5">
        <f t="shared" si="21"/>
        <v>365</v>
      </c>
    </row>
    <row r="651" spans="1:7" x14ac:dyDescent="0.25">
      <c r="A651">
        <v>123</v>
      </c>
      <c r="B651" t="s">
        <v>7</v>
      </c>
      <c r="C651" s="3">
        <v>39976.388321759259</v>
      </c>
      <c r="D651" s="3">
        <v>39976.410532407404</v>
      </c>
      <c r="E651" s="2">
        <f t="shared" si="20"/>
        <v>2.2210648145119194E-2</v>
      </c>
      <c r="F651" t="str">
        <f>CONCATENATE(INDEX(Telefonkönyv!$A$2:$A$63,MATCH(Hívások!A651,Telefonkönyv!$C$2:$C$63,0))," ",INDEX(Telefonkönyv!$B$2:$B$63,MATCH(Hívások!A651,Telefonkönyv!$C$2:$C$63,0)))</f>
        <v>Juhász Andrea ügyintéző</v>
      </c>
      <c r="G651" s="5">
        <f t="shared" si="21"/>
        <v>2450</v>
      </c>
    </row>
    <row r="652" spans="1:7" x14ac:dyDescent="0.25">
      <c r="A652">
        <v>129</v>
      </c>
      <c r="B652" t="s">
        <v>9</v>
      </c>
      <c r="C652" s="3">
        <v>39976.390972222223</v>
      </c>
      <c r="D652" s="3">
        <v>39976.391099537039</v>
      </c>
      <c r="E652" s="2">
        <f t="shared" si="20"/>
        <v>1.273148154723458E-4</v>
      </c>
      <c r="F652" t="str">
        <f>CONCATENATE(INDEX(Telefonkönyv!$A$2:$A$63,MATCH(Hívások!A652,Telefonkönyv!$C$2:$C$63,0))," ",INDEX(Telefonkönyv!$B$2:$B$63,MATCH(Hívások!A652,Telefonkönyv!$C$2:$C$63,0)))</f>
        <v>Huszár Ildikó középvezető</v>
      </c>
      <c r="G652" s="5">
        <f t="shared" si="21"/>
        <v>125</v>
      </c>
    </row>
    <row r="653" spans="1:7" x14ac:dyDescent="0.25">
      <c r="A653">
        <v>127</v>
      </c>
      <c r="B653" t="s">
        <v>4</v>
      </c>
      <c r="C653" s="3">
        <v>39976.393807870372</v>
      </c>
      <c r="D653" s="3">
        <v>39976.407685185186</v>
      </c>
      <c r="E653" s="2">
        <f t="shared" si="20"/>
        <v>1.3877314813726116E-2</v>
      </c>
      <c r="F653" t="str">
        <f>CONCATENATE(INDEX(Telefonkönyv!$A$2:$A$63,MATCH(Hívások!A653,Telefonkönyv!$C$2:$C$63,0))," ",INDEX(Telefonkönyv!$B$2:$B$63,MATCH(Hívások!A653,Telefonkönyv!$C$2:$C$63,0)))</f>
        <v>Polgár Zsuzsa ügyintéző</v>
      </c>
      <c r="G653" s="5">
        <f t="shared" si="21"/>
        <v>1460</v>
      </c>
    </row>
    <row r="654" spans="1:7" x14ac:dyDescent="0.25">
      <c r="A654">
        <v>148</v>
      </c>
      <c r="B654" t="s">
        <v>8</v>
      </c>
      <c r="C654" s="3">
        <v>39976.399039351854</v>
      </c>
      <c r="D654" s="3">
        <v>39976.417673611111</v>
      </c>
      <c r="E654" s="2">
        <f t="shared" si="20"/>
        <v>1.8634259256941732E-2</v>
      </c>
      <c r="F654" t="str">
        <f>CONCATENATE(INDEX(Telefonkönyv!$A$2:$A$63,MATCH(Hívások!A654,Telefonkönyv!$C$2:$C$63,0))," ",INDEX(Telefonkönyv!$B$2:$B$63,MATCH(Hívások!A654,Telefonkönyv!$C$2:$C$63,0)))</f>
        <v>Mester Zsuzsa középvezető</v>
      </c>
      <c r="G654" s="5">
        <f t="shared" si="21"/>
        <v>2205</v>
      </c>
    </row>
    <row r="655" spans="1:7" x14ac:dyDescent="0.25">
      <c r="A655">
        <v>145</v>
      </c>
      <c r="B655" t="s">
        <v>12</v>
      </c>
      <c r="C655" s="3">
        <v>39976.399618055555</v>
      </c>
      <c r="D655" s="3">
        <v>39976.405081018522</v>
      </c>
      <c r="E655" s="2">
        <f t="shared" si="20"/>
        <v>5.4629629667033441E-3</v>
      </c>
      <c r="F655" t="str">
        <f>CONCATENATE(INDEX(Telefonkönyv!$A$2:$A$63,MATCH(Hívások!A655,Telefonkönyv!$C$2:$C$63,0))," ",INDEX(Telefonkönyv!$B$2:$B$63,MATCH(Hívások!A655,Telefonkönyv!$C$2:$C$63,0)))</f>
        <v>Bednai Linda ügyintéző</v>
      </c>
      <c r="G655" s="5">
        <f t="shared" si="21"/>
        <v>650</v>
      </c>
    </row>
    <row r="656" spans="1:7" x14ac:dyDescent="0.25">
      <c r="A656">
        <v>153</v>
      </c>
      <c r="B656" t="s">
        <v>7</v>
      </c>
      <c r="C656" s="3">
        <v>39976.404074074075</v>
      </c>
      <c r="D656" s="3">
        <v>39976.415358796294</v>
      </c>
      <c r="E656" s="2">
        <f t="shared" si="20"/>
        <v>1.1284722218988463E-2</v>
      </c>
      <c r="F656" t="str">
        <f>CONCATENATE(INDEX(Telefonkönyv!$A$2:$A$63,MATCH(Hívások!A656,Telefonkönyv!$C$2:$C$63,0))," ",INDEX(Telefonkönyv!$B$2:$B$63,MATCH(Hívások!A656,Telefonkönyv!$C$2:$C$63,0)))</f>
        <v>Bozsó Zsolt ügyintéző</v>
      </c>
      <c r="G656" s="5">
        <f t="shared" si="21"/>
        <v>1325</v>
      </c>
    </row>
    <row r="657" spans="1:7" x14ac:dyDescent="0.25">
      <c r="A657">
        <v>130</v>
      </c>
      <c r="B657" t="s">
        <v>10</v>
      </c>
      <c r="C657" s="3">
        <v>39976.406423611108</v>
      </c>
      <c r="D657" s="3">
        <v>39976.412881944445</v>
      </c>
      <c r="E657" s="2">
        <f t="shared" si="20"/>
        <v>6.4583333369228058E-3</v>
      </c>
      <c r="F657" t="str">
        <f>CONCATENATE(INDEX(Telefonkönyv!$A$2:$A$63,MATCH(Hívások!A657,Telefonkönyv!$C$2:$C$63,0))," ",INDEX(Telefonkönyv!$B$2:$B$63,MATCH(Hívások!A657,Telefonkönyv!$C$2:$C$63,0)))</f>
        <v>Gál Zsuzsa ügyintéző</v>
      </c>
      <c r="G657" s="5">
        <f t="shared" si="21"/>
        <v>910</v>
      </c>
    </row>
    <row r="658" spans="1:7" x14ac:dyDescent="0.25">
      <c r="A658">
        <v>136</v>
      </c>
      <c r="B658" t="s">
        <v>11</v>
      </c>
      <c r="C658" s="3">
        <v>39976.410798611112</v>
      </c>
      <c r="D658" s="3">
        <v>39976.450914351852</v>
      </c>
      <c r="E658" s="2">
        <f t="shared" si="20"/>
        <v>4.0115740739565808E-2</v>
      </c>
      <c r="F658" t="str">
        <f>CONCATENATE(INDEX(Telefonkönyv!$A$2:$A$63,MATCH(Hívások!A658,Telefonkönyv!$C$2:$C$63,0))," ",INDEX(Telefonkönyv!$B$2:$B$63,MATCH(Hívások!A658,Telefonkönyv!$C$2:$C$63,0)))</f>
        <v>Kégli Máté ügyintéző</v>
      </c>
      <c r="G658" s="5">
        <f t="shared" si="21"/>
        <v>4685</v>
      </c>
    </row>
    <row r="659" spans="1:7" x14ac:dyDescent="0.25">
      <c r="A659">
        <v>108</v>
      </c>
      <c r="B659" t="s">
        <v>13</v>
      </c>
      <c r="C659" s="3">
        <v>39976.415243055555</v>
      </c>
      <c r="D659" s="3">
        <v>39976.430034722223</v>
      </c>
      <c r="E659" s="2">
        <f t="shared" si="20"/>
        <v>1.4791666668315884E-2</v>
      </c>
      <c r="F659" t="str">
        <f>CONCATENATE(INDEX(Telefonkönyv!$A$2:$A$63,MATCH(Hívások!A659,Telefonkönyv!$C$2:$C$63,0))," ",INDEX(Telefonkönyv!$B$2:$B$63,MATCH(Hívások!A659,Telefonkönyv!$C$2:$C$63,0)))</f>
        <v>Csurai Fruzsina ügyintéző</v>
      </c>
      <c r="G659" s="5">
        <f t="shared" si="21"/>
        <v>1805</v>
      </c>
    </row>
    <row r="660" spans="1:7" x14ac:dyDescent="0.25">
      <c r="A660">
        <v>117</v>
      </c>
      <c r="B660" t="s">
        <v>5</v>
      </c>
      <c r="C660" s="3">
        <v>39976.423067129632</v>
      </c>
      <c r="D660" s="3">
        <v>39976.427812499998</v>
      </c>
      <c r="E660" s="2">
        <f t="shared" si="20"/>
        <v>4.7453703664359637E-3</v>
      </c>
      <c r="F660" t="str">
        <f>CONCATENATE(INDEX(Telefonkönyv!$A$2:$A$63,MATCH(Hívások!A660,Telefonkönyv!$C$2:$C$63,0))," ",INDEX(Telefonkönyv!$B$2:$B$63,MATCH(Hívások!A660,Telefonkönyv!$C$2:$C$63,0)))</f>
        <v>Ordasi Judit ügyintéző</v>
      </c>
      <c r="G660" s="5">
        <f t="shared" si="21"/>
        <v>605</v>
      </c>
    </row>
    <row r="661" spans="1:7" x14ac:dyDescent="0.25">
      <c r="A661">
        <v>150</v>
      </c>
      <c r="B661" t="s">
        <v>5</v>
      </c>
      <c r="C661" s="3">
        <v>39976.425034722219</v>
      </c>
      <c r="D661" s="3">
        <v>39976.461736111109</v>
      </c>
      <c r="E661" s="2">
        <f t="shared" si="20"/>
        <v>3.6701388889923692E-2</v>
      </c>
      <c r="F661" t="str">
        <f>CONCATENATE(INDEX(Telefonkönyv!$A$2:$A$63,MATCH(Hívások!A661,Telefonkönyv!$C$2:$C$63,0))," ",INDEX(Telefonkönyv!$B$2:$B$63,MATCH(Hívások!A661,Telefonkönyv!$C$2:$C$63,0)))</f>
        <v>Virt Kornél ügyintéző</v>
      </c>
      <c r="G661" s="5">
        <f t="shared" si="21"/>
        <v>4285</v>
      </c>
    </row>
    <row r="662" spans="1:7" x14ac:dyDescent="0.25">
      <c r="A662">
        <v>118</v>
      </c>
      <c r="B662" t="s">
        <v>5</v>
      </c>
      <c r="C662" s="3">
        <v>39976.426053240742</v>
      </c>
      <c r="D662" s="3">
        <v>39976.454421296294</v>
      </c>
      <c r="E662" s="2">
        <f t="shared" si="20"/>
        <v>2.8368055551254656E-2</v>
      </c>
      <c r="F662" t="str">
        <f>CONCATENATE(INDEX(Telefonkönyv!$A$2:$A$63,MATCH(Hívások!A662,Telefonkönyv!$C$2:$C$63,0))," ",INDEX(Telefonkönyv!$B$2:$B$63,MATCH(Hívások!A662,Telefonkönyv!$C$2:$C$63,0)))</f>
        <v>Ondrejó Anna ügyintéző</v>
      </c>
      <c r="G662" s="5">
        <f t="shared" si="21"/>
        <v>3325</v>
      </c>
    </row>
    <row r="663" spans="1:7" x14ac:dyDescent="0.25">
      <c r="A663">
        <v>105</v>
      </c>
      <c r="B663" t="s">
        <v>5</v>
      </c>
      <c r="C663" s="3">
        <v>39976.426504629628</v>
      </c>
      <c r="D663" s="3">
        <v>39976.451631944445</v>
      </c>
      <c r="E663" s="2">
        <f t="shared" si="20"/>
        <v>2.5127314816927537E-2</v>
      </c>
      <c r="F663" t="str">
        <f>CONCATENATE(INDEX(Telefonkönyv!$A$2:$A$63,MATCH(Hívások!A663,Telefonkönyv!$C$2:$C$63,0))," ",INDEX(Telefonkönyv!$B$2:$B$63,MATCH(Hívások!A663,Telefonkönyv!$C$2:$C$63,0)))</f>
        <v>Vadász Iván középvezető</v>
      </c>
      <c r="G663" s="5">
        <f t="shared" si="21"/>
        <v>3005</v>
      </c>
    </row>
    <row r="664" spans="1:7" x14ac:dyDescent="0.25">
      <c r="A664">
        <v>104</v>
      </c>
      <c r="B664" t="s">
        <v>5</v>
      </c>
      <c r="C664" s="3">
        <v>39976.435879629629</v>
      </c>
      <c r="D664" s="3">
        <v>39976.454930555556</v>
      </c>
      <c r="E664" s="2">
        <f t="shared" si="20"/>
        <v>1.9050925926421769E-2</v>
      </c>
      <c r="F664" t="str">
        <f>CONCATENATE(INDEX(Telefonkönyv!$A$2:$A$63,MATCH(Hívások!A664,Telefonkönyv!$C$2:$C$63,0))," ",INDEX(Telefonkönyv!$B$2:$B$63,MATCH(Hívások!A664,Telefonkönyv!$C$2:$C$63,0)))</f>
        <v>Laki Tamara ügyintéző</v>
      </c>
      <c r="G664" s="5">
        <f t="shared" si="21"/>
        <v>2285</v>
      </c>
    </row>
    <row r="665" spans="1:7" x14ac:dyDescent="0.25">
      <c r="A665">
        <v>119</v>
      </c>
      <c r="B665" t="s">
        <v>10</v>
      </c>
      <c r="C665" s="3">
        <v>39976.449479166666</v>
      </c>
      <c r="D665" s="3">
        <v>39976.460902777777</v>
      </c>
      <c r="E665" s="2">
        <f t="shared" si="20"/>
        <v>1.1423611111240461E-2</v>
      </c>
      <c r="F665" t="str">
        <f>CONCATENATE(INDEX(Telefonkönyv!$A$2:$A$63,MATCH(Hívások!A665,Telefonkönyv!$C$2:$C$63,0))," ",INDEX(Telefonkönyv!$B$2:$B$63,MATCH(Hívások!A665,Telefonkönyv!$C$2:$C$63,0)))</f>
        <v>Kövér Krisztina ügyintéző</v>
      </c>
      <c r="G665" s="5">
        <f t="shared" si="21"/>
        <v>1505</v>
      </c>
    </row>
    <row r="666" spans="1:7" x14ac:dyDescent="0.25">
      <c r="A666">
        <v>140</v>
      </c>
      <c r="B666" t="s">
        <v>5</v>
      </c>
      <c r="C666" s="3">
        <v>39976.451064814813</v>
      </c>
      <c r="D666" s="3">
        <v>39976.476273148146</v>
      </c>
      <c r="E666" s="2">
        <f t="shared" si="20"/>
        <v>2.5208333332557231E-2</v>
      </c>
      <c r="F666" t="str">
        <f>CONCATENATE(INDEX(Telefonkönyv!$A$2:$A$63,MATCH(Hívások!A666,Telefonkönyv!$C$2:$C$63,0))," ",INDEX(Telefonkönyv!$B$2:$B$63,MATCH(Hívások!A666,Telefonkönyv!$C$2:$C$63,0)))</f>
        <v>Szunomár Flóra ügyintéző</v>
      </c>
      <c r="G666" s="5">
        <f t="shared" si="21"/>
        <v>3005</v>
      </c>
    </row>
    <row r="667" spans="1:7" x14ac:dyDescent="0.25">
      <c r="A667">
        <v>115</v>
      </c>
      <c r="B667" t="s">
        <v>14</v>
      </c>
      <c r="C667" s="3">
        <v>39976.45521990741</v>
      </c>
      <c r="D667" s="3">
        <v>39976.464004629626</v>
      </c>
      <c r="E667" s="2">
        <f t="shared" si="20"/>
        <v>8.7847222166601568E-3</v>
      </c>
      <c r="F667" t="str">
        <f>CONCATENATE(INDEX(Telefonkönyv!$A$2:$A$63,MATCH(Hívások!A667,Telefonkönyv!$C$2:$C$63,0))," ",INDEX(Telefonkönyv!$B$2:$B$63,MATCH(Hívások!A667,Telefonkönyv!$C$2:$C$63,0)))</f>
        <v>Marosi István ügyintéző</v>
      </c>
      <c r="G667" s="5">
        <f t="shared" si="21"/>
        <v>1085</v>
      </c>
    </row>
    <row r="668" spans="1:7" x14ac:dyDescent="0.25">
      <c r="A668">
        <v>160</v>
      </c>
      <c r="B668" t="s">
        <v>14</v>
      </c>
      <c r="C668" s="3">
        <v>39976.461851851855</v>
      </c>
      <c r="D668" s="3">
        <v>39976.466527777775</v>
      </c>
      <c r="E668" s="2">
        <f t="shared" si="20"/>
        <v>4.6759259203099646E-3</v>
      </c>
      <c r="F668" t="str">
        <f>CONCATENATE(INDEX(Telefonkönyv!$A$2:$A$63,MATCH(Hívások!A668,Telefonkönyv!$C$2:$C$63,0))," ",INDEX(Telefonkönyv!$B$2:$B$63,MATCH(Hívások!A668,Telefonkönyv!$C$2:$C$63,0)))</f>
        <v>Fosztó Gábor ügyintéző</v>
      </c>
      <c r="G668" s="5">
        <f t="shared" si="21"/>
        <v>605</v>
      </c>
    </row>
    <row r="669" spans="1:7" x14ac:dyDescent="0.25">
      <c r="A669">
        <v>109</v>
      </c>
      <c r="B669" t="s">
        <v>15</v>
      </c>
      <c r="C669" s="3">
        <v>39976.466377314813</v>
      </c>
      <c r="D669" s="3">
        <v>39976.473333333335</v>
      </c>
      <c r="E669" s="2">
        <f t="shared" si="20"/>
        <v>6.9560185220325366E-3</v>
      </c>
      <c r="F669" t="str">
        <f>CONCATENATE(INDEX(Telefonkönyv!$A$2:$A$63,MATCH(Hívások!A669,Telefonkönyv!$C$2:$C$63,0))," ",INDEX(Telefonkönyv!$B$2:$B$63,MATCH(Hívások!A669,Telefonkönyv!$C$2:$C$63,0)))</f>
        <v>Lovas Imre ügyintéző</v>
      </c>
      <c r="G669" s="5">
        <f t="shared" si="21"/>
        <v>995</v>
      </c>
    </row>
    <row r="670" spans="1:7" x14ac:dyDescent="0.25">
      <c r="A670">
        <v>149</v>
      </c>
      <c r="B670" t="s">
        <v>7</v>
      </c>
      <c r="C670" s="3">
        <v>39976.466469907406</v>
      </c>
      <c r="D670" s="3">
        <v>39976.489722222221</v>
      </c>
      <c r="E670" s="2">
        <f t="shared" si="20"/>
        <v>2.3252314815181307E-2</v>
      </c>
      <c r="F670" t="str">
        <f>CONCATENATE(INDEX(Telefonkönyv!$A$2:$A$63,MATCH(Hívások!A670,Telefonkönyv!$C$2:$C$63,0))," ",INDEX(Telefonkönyv!$B$2:$B$63,MATCH(Hívások!A670,Telefonkönyv!$C$2:$C$63,0)))</f>
        <v>Kerekes Zoltán középvezető</v>
      </c>
      <c r="G670" s="5">
        <f t="shared" si="21"/>
        <v>2600</v>
      </c>
    </row>
    <row r="671" spans="1:7" x14ac:dyDescent="0.25">
      <c r="A671">
        <v>112</v>
      </c>
      <c r="B671" t="s">
        <v>13</v>
      </c>
      <c r="C671" s="3">
        <v>39976.467141203706</v>
      </c>
      <c r="D671" s="3">
        <v>39976.493055555555</v>
      </c>
      <c r="E671" s="2">
        <f t="shared" si="20"/>
        <v>2.5914351848769002E-2</v>
      </c>
      <c r="F671" t="str">
        <f>CONCATENATE(INDEX(Telefonkönyv!$A$2:$A$63,MATCH(Hívások!A671,Telefonkönyv!$C$2:$C$63,0))," ",INDEX(Telefonkönyv!$B$2:$B$63,MATCH(Hívások!A671,Telefonkönyv!$C$2:$C$63,0)))</f>
        <v>Tóth Vanda ügyintéző</v>
      </c>
      <c r="G671" s="5">
        <f t="shared" si="21"/>
        <v>3085</v>
      </c>
    </row>
    <row r="672" spans="1:7" x14ac:dyDescent="0.25">
      <c r="A672">
        <v>118</v>
      </c>
      <c r="B672" t="s">
        <v>5</v>
      </c>
      <c r="C672" s="3">
        <v>39976.468275462961</v>
      </c>
      <c r="D672" s="3">
        <v>39976.502986111111</v>
      </c>
      <c r="E672" s="2">
        <f t="shared" si="20"/>
        <v>3.4710648149484769E-2</v>
      </c>
      <c r="F672" t="str">
        <f>CONCATENATE(INDEX(Telefonkönyv!$A$2:$A$63,MATCH(Hívások!A672,Telefonkönyv!$C$2:$C$63,0))," ",INDEX(Telefonkönyv!$B$2:$B$63,MATCH(Hívások!A672,Telefonkönyv!$C$2:$C$63,0)))</f>
        <v>Ondrejó Anna ügyintéző</v>
      </c>
      <c r="G672" s="5">
        <f t="shared" si="21"/>
        <v>4045</v>
      </c>
    </row>
    <row r="673" spans="1:7" x14ac:dyDescent="0.25">
      <c r="A673">
        <v>143</v>
      </c>
      <c r="B673" t="s">
        <v>9</v>
      </c>
      <c r="C673" s="3">
        <v>39976.471134259256</v>
      </c>
      <c r="D673" s="3">
        <v>39976.508252314816</v>
      </c>
      <c r="E673" s="2">
        <f t="shared" si="20"/>
        <v>3.7118055559403729E-2</v>
      </c>
      <c r="F673" t="str">
        <f>CONCATENATE(INDEX(Telefonkönyv!$A$2:$A$63,MATCH(Hívások!A673,Telefonkönyv!$C$2:$C$63,0))," ",INDEX(Telefonkönyv!$B$2:$B$63,MATCH(Hívások!A673,Telefonkönyv!$C$2:$C$63,0)))</f>
        <v>Tringel Franciska ügyintéző</v>
      </c>
      <c r="G673" s="5">
        <f t="shared" si="21"/>
        <v>4100</v>
      </c>
    </row>
    <row r="674" spans="1:7" x14ac:dyDescent="0.25">
      <c r="A674">
        <v>160</v>
      </c>
      <c r="B674" t="s">
        <v>14</v>
      </c>
      <c r="C674" s="3">
        <v>39976.471990740742</v>
      </c>
      <c r="D674" s="3">
        <v>39976.489490740743</v>
      </c>
      <c r="E674" s="2">
        <f t="shared" si="20"/>
        <v>1.750000000174623E-2</v>
      </c>
      <c r="F674" t="str">
        <f>CONCATENATE(INDEX(Telefonkönyv!$A$2:$A$63,MATCH(Hívások!A674,Telefonkönyv!$C$2:$C$63,0))," ",INDEX(Telefonkönyv!$B$2:$B$63,MATCH(Hívások!A674,Telefonkönyv!$C$2:$C$63,0)))</f>
        <v>Fosztó Gábor ügyintéző</v>
      </c>
      <c r="G674" s="5">
        <f t="shared" si="21"/>
        <v>2125</v>
      </c>
    </row>
    <row r="675" spans="1:7" x14ac:dyDescent="0.25">
      <c r="A675">
        <v>146</v>
      </c>
      <c r="B675" t="s">
        <v>5</v>
      </c>
      <c r="C675" s="3">
        <v>39976.472870370373</v>
      </c>
      <c r="D675" s="3">
        <v>39976.474537037036</v>
      </c>
      <c r="E675" s="2">
        <f t="shared" si="20"/>
        <v>1.6666666633682325E-3</v>
      </c>
      <c r="F675" t="str">
        <f>CONCATENATE(INDEX(Telefonkönyv!$A$2:$A$63,MATCH(Hívások!A675,Telefonkönyv!$C$2:$C$63,0))," ",INDEX(Telefonkönyv!$B$2:$B$63,MATCH(Hívások!A675,Telefonkönyv!$C$2:$C$63,0)))</f>
        <v>Bartus Sándor felsővezető</v>
      </c>
      <c r="G675" s="5">
        <f t="shared" si="21"/>
        <v>285</v>
      </c>
    </row>
    <row r="676" spans="1:7" x14ac:dyDescent="0.25">
      <c r="A676">
        <v>130</v>
      </c>
      <c r="B676" t="s">
        <v>10</v>
      </c>
      <c r="C676" s="3">
        <v>39976.47320601852</v>
      </c>
      <c r="D676" s="3">
        <v>39976.505254629628</v>
      </c>
      <c r="E676" s="2">
        <f t="shared" si="20"/>
        <v>3.2048611108621117E-2</v>
      </c>
      <c r="F676" t="str">
        <f>CONCATENATE(INDEX(Telefonkönyv!$A$2:$A$63,MATCH(Hívások!A676,Telefonkönyv!$C$2:$C$63,0))," ",INDEX(Telefonkönyv!$B$2:$B$63,MATCH(Hívások!A676,Telefonkönyv!$C$2:$C$63,0)))</f>
        <v>Gál Zsuzsa ügyintéző</v>
      </c>
      <c r="G676" s="5">
        <f t="shared" si="21"/>
        <v>4055</v>
      </c>
    </row>
    <row r="677" spans="1:7" x14ac:dyDescent="0.25">
      <c r="A677">
        <v>105</v>
      </c>
      <c r="B677" t="s">
        <v>10</v>
      </c>
      <c r="C677" s="3">
        <v>39976.47415509259</v>
      </c>
      <c r="D677" s="3">
        <v>39976.491863425923</v>
      </c>
      <c r="E677" s="2">
        <f t="shared" si="20"/>
        <v>1.7708333332848269E-2</v>
      </c>
      <c r="F677" t="str">
        <f>CONCATENATE(INDEX(Telefonkönyv!$A$2:$A$63,MATCH(Hívások!A677,Telefonkönyv!$C$2:$C$63,0))," ",INDEX(Telefonkönyv!$B$2:$B$63,MATCH(Hívások!A677,Telefonkönyv!$C$2:$C$63,0)))</f>
        <v>Vadász Iván középvezető</v>
      </c>
      <c r="G677" s="5">
        <f t="shared" si="21"/>
        <v>2270</v>
      </c>
    </row>
    <row r="678" spans="1:7" x14ac:dyDescent="0.25">
      <c r="A678">
        <v>146</v>
      </c>
      <c r="B678" t="s">
        <v>5</v>
      </c>
      <c r="C678" s="3">
        <v>39976.483252314814</v>
      </c>
      <c r="D678" s="3">
        <v>39976.490925925929</v>
      </c>
      <c r="E678" s="2">
        <f t="shared" si="20"/>
        <v>7.6736111150239594E-3</v>
      </c>
      <c r="F678" t="str">
        <f>CONCATENATE(INDEX(Telefonkönyv!$A$2:$A$63,MATCH(Hívások!A678,Telefonkönyv!$C$2:$C$63,0))," ",INDEX(Telefonkönyv!$B$2:$B$63,MATCH(Hívások!A678,Telefonkönyv!$C$2:$C$63,0)))</f>
        <v>Bartus Sándor felsővezető</v>
      </c>
      <c r="G678" s="5">
        <f t="shared" si="21"/>
        <v>1005</v>
      </c>
    </row>
    <row r="679" spans="1:7" x14ac:dyDescent="0.25">
      <c r="A679">
        <v>153</v>
      </c>
      <c r="B679" t="s">
        <v>7</v>
      </c>
      <c r="C679" s="3">
        <v>39976.485983796294</v>
      </c>
      <c r="D679" s="3">
        <v>39976.486400462964</v>
      </c>
      <c r="E679" s="2">
        <f t="shared" si="20"/>
        <v>4.1666666948003694E-4</v>
      </c>
      <c r="F679" t="str">
        <f>CONCATENATE(INDEX(Telefonkönyv!$A$2:$A$63,MATCH(Hívások!A679,Telefonkönyv!$C$2:$C$63,0))," ",INDEX(Telefonkönyv!$B$2:$B$63,MATCH(Hívások!A679,Telefonkönyv!$C$2:$C$63,0)))</f>
        <v>Bozsó Zsolt ügyintéző</v>
      </c>
      <c r="G679" s="5">
        <f t="shared" si="21"/>
        <v>125</v>
      </c>
    </row>
    <row r="680" spans="1:7" x14ac:dyDescent="0.25">
      <c r="A680">
        <v>132</v>
      </c>
      <c r="B680" t="s">
        <v>5</v>
      </c>
      <c r="C680" s="3">
        <v>39976.486539351848</v>
      </c>
      <c r="D680" s="3">
        <v>39976.525451388887</v>
      </c>
      <c r="E680" s="2">
        <f t="shared" si="20"/>
        <v>3.8912037038244307E-2</v>
      </c>
      <c r="F680" t="str">
        <f>CONCATENATE(INDEX(Telefonkönyv!$A$2:$A$63,MATCH(Hívások!A680,Telefonkönyv!$C$2:$C$63,0))," ",INDEX(Telefonkönyv!$B$2:$B$63,MATCH(Hívások!A680,Telefonkönyv!$C$2:$C$63,0)))</f>
        <v>Pap Zsófia ügyintéző</v>
      </c>
      <c r="G680" s="5">
        <f t="shared" si="21"/>
        <v>4605</v>
      </c>
    </row>
    <row r="681" spans="1:7" x14ac:dyDescent="0.25">
      <c r="A681">
        <v>127</v>
      </c>
      <c r="B681" t="s">
        <v>4</v>
      </c>
      <c r="C681" s="3">
        <v>39976.487754629627</v>
      </c>
      <c r="D681" s="3">
        <v>39976.493217592593</v>
      </c>
      <c r="E681" s="2">
        <f t="shared" si="20"/>
        <v>5.4629629667033441E-3</v>
      </c>
      <c r="F681" t="str">
        <f>CONCATENATE(INDEX(Telefonkönyv!$A$2:$A$63,MATCH(Hívások!A681,Telefonkönyv!$C$2:$C$63,0))," ",INDEX(Telefonkönyv!$B$2:$B$63,MATCH(Hívások!A681,Telefonkönyv!$C$2:$C$63,0)))</f>
        <v>Polgár Zsuzsa ügyintéző</v>
      </c>
      <c r="G681" s="5">
        <f t="shared" si="21"/>
        <v>620</v>
      </c>
    </row>
    <row r="682" spans="1:7" x14ac:dyDescent="0.25">
      <c r="A682">
        <v>126</v>
      </c>
      <c r="B682" t="s">
        <v>4</v>
      </c>
      <c r="C682" s="3">
        <v>39976.487812500003</v>
      </c>
      <c r="D682" s="3">
        <v>39976.520439814813</v>
      </c>
      <c r="E682" s="2">
        <f t="shared" si="20"/>
        <v>3.2627314809360541E-2</v>
      </c>
      <c r="F682" t="str">
        <f>CONCATENATE(INDEX(Telefonkönyv!$A$2:$A$63,MATCH(Hívások!A682,Telefonkönyv!$C$2:$C$63,0))," ",INDEX(Telefonkönyv!$B$2:$B$63,MATCH(Hívások!A682,Telefonkönyv!$C$2:$C$63,0)))</f>
        <v>Hadviga Márton ügyintéző</v>
      </c>
      <c r="G682" s="5">
        <f t="shared" si="21"/>
        <v>3350</v>
      </c>
    </row>
    <row r="683" spans="1:7" x14ac:dyDescent="0.25">
      <c r="A683">
        <v>124</v>
      </c>
      <c r="B683" t="s">
        <v>13</v>
      </c>
      <c r="C683" s="3">
        <v>39976.502210648148</v>
      </c>
      <c r="D683" s="3">
        <v>39976.524918981479</v>
      </c>
      <c r="E683" s="2">
        <f t="shared" si="20"/>
        <v>2.2708333330228925E-2</v>
      </c>
      <c r="F683" t="str">
        <f>CONCATENATE(INDEX(Telefonkönyv!$A$2:$A$63,MATCH(Hívások!A683,Telefonkönyv!$C$2:$C$63,0))," ",INDEX(Telefonkönyv!$B$2:$B$63,MATCH(Hívások!A683,Telefonkönyv!$C$2:$C$63,0)))</f>
        <v>Gelencsér László ügyintéző</v>
      </c>
      <c r="G683" s="5">
        <f t="shared" si="21"/>
        <v>2685</v>
      </c>
    </row>
    <row r="684" spans="1:7" x14ac:dyDescent="0.25">
      <c r="A684">
        <v>138</v>
      </c>
      <c r="B684" t="s">
        <v>5</v>
      </c>
      <c r="C684" s="3">
        <v>39976.50236111111</v>
      </c>
      <c r="D684" s="3">
        <v>39976.522453703707</v>
      </c>
      <c r="E684" s="2">
        <f t="shared" si="20"/>
        <v>2.0092592596483883E-2</v>
      </c>
      <c r="F684" t="str">
        <f>CONCATENATE(INDEX(Telefonkönyv!$A$2:$A$63,MATCH(Hívások!A684,Telefonkönyv!$C$2:$C$63,0))," ",INDEX(Telefonkönyv!$B$2:$B$63,MATCH(Hívások!A684,Telefonkönyv!$C$2:$C$63,0)))</f>
        <v>Cserta Péter ügyintéző</v>
      </c>
      <c r="G684" s="5">
        <f t="shared" si="21"/>
        <v>2365</v>
      </c>
    </row>
    <row r="685" spans="1:7" x14ac:dyDescent="0.25">
      <c r="A685">
        <v>162</v>
      </c>
      <c r="B685" t="s">
        <v>5</v>
      </c>
      <c r="C685" s="3">
        <v>39976.503136574072</v>
      </c>
      <c r="D685" s="3">
        <v>39976.525266203702</v>
      </c>
      <c r="E685" s="2">
        <f t="shared" si="20"/>
        <v>2.21296296294895E-2</v>
      </c>
      <c r="F685" t="str">
        <f>CONCATENATE(INDEX(Telefonkönyv!$A$2:$A$63,MATCH(Hívások!A685,Telefonkönyv!$C$2:$C$63,0))," ",INDEX(Telefonkönyv!$B$2:$B$63,MATCH(Hívások!A685,Telefonkönyv!$C$2:$C$63,0)))</f>
        <v>Mészöly Endre ügyintéző</v>
      </c>
      <c r="G685" s="5">
        <f t="shared" si="21"/>
        <v>2605</v>
      </c>
    </row>
    <row r="686" spans="1:7" x14ac:dyDescent="0.25">
      <c r="A686">
        <v>159</v>
      </c>
      <c r="B686" t="s">
        <v>4</v>
      </c>
      <c r="C686" s="3">
        <v>39976.504756944443</v>
      </c>
      <c r="D686" s="3">
        <v>39976.508506944447</v>
      </c>
      <c r="E686" s="2">
        <f t="shared" si="20"/>
        <v>3.7500000034924597E-3</v>
      </c>
      <c r="F686" t="str">
        <f>CONCATENATE(INDEX(Telefonkönyv!$A$2:$A$63,MATCH(Hívások!A686,Telefonkönyv!$C$2:$C$63,0))," ",INDEX(Telefonkönyv!$B$2:$B$63,MATCH(Hívások!A686,Telefonkönyv!$C$2:$C$63,0)))</f>
        <v>Pap Nikolett ügyintéző</v>
      </c>
      <c r="G686" s="5">
        <f t="shared" si="21"/>
        <v>480</v>
      </c>
    </row>
    <row r="687" spans="1:7" x14ac:dyDescent="0.25">
      <c r="A687">
        <v>134</v>
      </c>
      <c r="B687" t="s">
        <v>4</v>
      </c>
      <c r="C687" s="3">
        <v>39976.507175925923</v>
      </c>
      <c r="D687" s="3">
        <v>39976.538807870369</v>
      </c>
      <c r="E687" s="2">
        <f t="shared" si="20"/>
        <v>3.1631944446417037E-2</v>
      </c>
      <c r="F687" t="str">
        <f>CONCATENATE(INDEX(Telefonkönyv!$A$2:$A$63,MATCH(Hívások!A687,Telefonkönyv!$C$2:$C$63,0))," ",INDEX(Telefonkönyv!$B$2:$B$63,MATCH(Hívások!A687,Telefonkönyv!$C$2:$C$63,0)))</f>
        <v>Kurinyec Kinga ügyintéző</v>
      </c>
      <c r="G687" s="5">
        <f t="shared" si="21"/>
        <v>3280</v>
      </c>
    </row>
    <row r="688" spans="1:7" x14ac:dyDescent="0.25">
      <c r="A688">
        <v>129</v>
      </c>
      <c r="B688" t="s">
        <v>5</v>
      </c>
      <c r="C688" s="3">
        <v>39976.508171296293</v>
      </c>
      <c r="D688" s="3">
        <v>39976.533761574072</v>
      </c>
      <c r="E688" s="2">
        <f t="shared" si="20"/>
        <v>2.5590277778974269E-2</v>
      </c>
      <c r="F688" t="str">
        <f>CONCATENATE(INDEX(Telefonkönyv!$A$2:$A$63,MATCH(Hívások!A688,Telefonkönyv!$C$2:$C$63,0))," ",INDEX(Telefonkönyv!$B$2:$B$63,MATCH(Hívások!A688,Telefonkönyv!$C$2:$C$63,0)))</f>
        <v>Huszár Ildikó középvezető</v>
      </c>
      <c r="G688" s="5">
        <f t="shared" si="21"/>
        <v>3005</v>
      </c>
    </row>
    <row r="689" spans="1:7" x14ac:dyDescent="0.25">
      <c r="A689">
        <v>152</v>
      </c>
      <c r="B689" t="s">
        <v>6</v>
      </c>
      <c r="C689" s="3">
        <v>39976.509039351855</v>
      </c>
      <c r="D689" s="3">
        <v>39976.517824074072</v>
      </c>
      <c r="E689" s="2">
        <f t="shared" si="20"/>
        <v>8.7847222166601568E-3</v>
      </c>
      <c r="F689" t="str">
        <f>CONCATENATE(INDEX(Telefonkönyv!$A$2:$A$63,MATCH(Hívások!A689,Telefonkönyv!$C$2:$C$63,0))," ",INDEX(Telefonkönyv!$B$2:$B$63,MATCH(Hívások!A689,Telefonkönyv!$C$2:$C$63,0)))</f>
        <v>Viola Klára ügyintéző</v>
      </c>
      <c r="G689" s="5">
        <f t="shared" si="21"/>
        <v>1085</v>
      </c>
    </row>
    <row r="690" spans="1:7" x14ac:dyDescent="0.25">
      <c r="A690">
        <v>146</v>
      </c>
      <c r="B690" t="s">
        <v>7</v>
      </c>
      <c r="C690" s="3">
        <v>39976.509965277779</v>
      </c>
      <c r="D690" s="3">
        <v>39976.549456018518</v>
      </c>
      <c r="E690" s="2">
        <f t="shared" si="20"/>
        <v>3.9490740738983732E-2</v>
      </c>
      <c r="F690" t="str">
        <f>CONCATENATE(INDEX(Telefonkönyv!$A$2:$A$63,MATCH(Hívások!A690,Telefonkönyv!$C$2:$C$63,0))," ",INDEX(Telefonkönyv!$B$2:$B$63,MATCH(Hívások!A690,Telefonkönyv!$C$2:$C$63,0)))</f>
        <v>Bartus Sándor felsővezető</v>
      </c>
      <c r="G690" s="5">
        <f t="shared" si="21"/>
        <v>4325</v>
      </c>
    </row>
    <row r="691" spans="1:7" x14ac:dyDescent="0.25">
      <c r="A691">
        <v>140</v>
      </c>
      <c r="B691" t="s">
        <v>5</v>
      </c>
      <c r="C691" s="3">
        <v>39976.512060185189</v>
      </c>
      <c r="D691" s="3">
        <v>39976.527766203704</v>
      </c>
      <c r="E691" s="2">
        <f t="shared" si="20"/>
        <v>1.5706018515629694E-2</v>
      </c>
      <c r="F691" t="str">
        <f>CONCATENATE(INDEX(Telefonkönyv!$A$2:$A$63,MATCH(Hívások!A691,Telefonkönyv!$C$2:$C$63,0))," ",INDEX(Telefonkönyv!$B$2:$B$63,MATCH(Hívások!A691,Telefonkönyv!$C$2:$C$63,0)))</f>
        <v>Szunomár Flóra ügyintéző</v>
      </c>
      <c r="G691" s="5">
        <f t="shared" si="21"/>
        <v>1885</v>
      </c>
    </row>
    <row r="692" spans="1:7" x14ac:dyDescent="0.25">
      <c r="A692">
        <v>102</v>
      </c>
      <c r="B692" t="s">
        <v>11</v>
      </c>
      <c r="C692" s="3">
        <v>39976.513611111113</v>
      </c>
      <c r="D692" s="3">
        <v>39976.532187500001</v>
      </c>
      <c r="E692" s="2">
        <f t="shared" si="20"/>
        <v>1.8576388887595385E-2</v>
      </c>
      <c r="F692" t="str">
        <f>CONCATENATE(INDEX(Telefonkönyv!$A$2:$A$63,MATCH(Hívások!A692,Telefonkönyv!$C$2:$C$63,0))," ",INDEX(Telefonkönyv!$B$2:$B$63,MATCH(Hívások!A692,Telefonkönyv!$C$2:$C$63,0)))</f>
        <v>Csurgó Tivadar ügyintéző</v>
      </c>
      <c r="G692" s="5">
        <f t="shared" si="21"/>
        <v>2205</v>
      </c>
    </row>
    <row r="693" spans="1:7" x14ac:dyDescent="0.25">
      <c r="A693">
        <v>143</v>
      </c>
      <c r="B693" t="s">
        <v>9</v>
      </c>
      <c r="C693" s="3">
        <v>39976.52144675926</v>
      </c>
      <c r="D693" s="3">
        <v>39976.555486111109</v>
      </c>
      <c r="E693" s="2">
        <f t="shared" si="20"/>
        <v>3.403935184906004E-2</v>
      </c>
      <c r="F693" t="str">
        <f>CONCATENATE(INDEX(Telefonkönyv!$A$2:$A$63,MATCH(Hívások!A693,Telefonkönyv!$C$2:$C$63,0))," ",INDEX(Telefonkönyv!$B$2:$B$63,MATCH(Hívások!A693,Telefonkönyv!$C$2:$C$63,0)))</f>
        <v>Tringel Franciska ügyintéző</v>
      </c>
      <c r="G693" s="5">
        <f t="shared" si="21"/>
        <v>3800</v>
      </c>
    </row>
    <row r="694" spans="1:7" x14ac:dyDescent="0.25">
      <c r="A694">
        <v>113</v>
      </c>
      <c r="B694" t="s">
        <v>7</v>
      </c>
      <c r="C694" s="3">
        <v>39976.524305555555</v>
      </c>
      <c r="D694" s="3">
        <v>39976.551851851851</v>
      </c>
      <c r="E694" s="2">
        <f t="shared" si="20"/>
        <v>2.7546296296350192E-2</v>
      </c>
      <c r="F694" t="str">
        <f>CONCATENATE(INDEX(Telefonkönyv!$A$2:$A$63,MATCH(Hívások!A694,Telefonkönyv!$C$2:$C$63,0))," ",INDEX(Telefonkönyv!$B$2:$B$63,MATCH(Hívások!A694,Telefonkönyv!$C$2:$C$63,0)))</f>
        <v>Toldi Tamás ügyintéző</v>
      </c>
      <c r="G694" s="5">
        <f t="shared" si="21"/>
        <v>3050</v>
      </c>
    </row>
    <row r="695" spans="1:7" x14ac:dyDescent="0.25">
      <c r="A695">
        <v>130</v>
      </c>
      <c r="B695" t="s">
        <v>10</v>
      </c>
      <c r="C695" s="3">
        <v>39976.536053240743</v>
      </c>
      <c r="D695" s="3">
        <v>39976.537465277775</v>
      </c>
      <c r="E695" s="2">
        <f t="shared" si="20"/>
        <v>1.4120370324235409E-3</v>
      </c>
      <c r="F695" t="str">
        <f>CONCATENATE(INDEX(Telefonkönyv!$A$2:$A$63,MATCH(Hívások!A695,Telefonkönyv!$C$2:$C$63,0))," ",INDEX(Telefonkönyv!$B$2:$B$63,MATCH(Hívások!A695,Telefonkönyv!$C$2:$C$63,0)))</f>
        <v>Gál Zsuzsa ügyintéző</v>
      </c>
      <c r="G695" s="5">
        <f t="shared" si="21"/>
        <v>315</v>
      </c>
    </row>
    <row r="696" spans="1:7" x14ac:dyDescent="0.25">
      <c r="A696">
        <v>110</v>
      </c>
      <c r="B696" t="s">
        <v>11</v>
      </c>
      <c r="C696" s="3">
        <v>39976.543657407405</v>
      </c>
      <c r="D696" s="3">
        <v>39976.546111111114</v>
      </c>
      <c r="E696" s="2">
        <f t="shared" si="20"/>
        <v>2.4537037097616121E-3</v>
      </c>
      <c r="F696" t="str">
        <f>CONCATENATE(INDEX(Telefonkönyv!$A$2:$A$63,MATCH(Hívások!A696,Telefonkönyv!$C$2:$C$63,0))," ",INDEX(Telefonkönyv!$B$2:$B$63,MATCH(Hívások!A696,Telefonkönyv!$C$2:$C$63,0)))</f>
        <v>Tóth Tímea középvezető</v>
      </c>
      <c r="G696" s="5">
        <f t="shared" si="21"/>
        <v>365</v>
      </c>
    </row>
    <row r="697" spans="1:7" x14ac:dyDescent="0.25">
      <c r="A697">
        <v>126</v>
      </c>
      <c r="B697" t="s">
        <v>4</v>
      </c>
      <c r="C697" s="3">
        <v>39976.548530092594</v>
      </c>
      <c r="D697" s="3">
        <v>39976.575370370374</v>
      </c>
      <c r="E697" s="2">
        <f t="shared" si="20"/>
        <v>2.6840277780138422E-2</v>
      </c>
      <c r="F697" t="str">
        <f>CONCATENATE(INDEX(Telefonkönyv!$A$2:$A$63,MATCH(Hívások!A697,Telefonkönyv!$C$2:$C$63,0))," ",INDEX(Telefonkönyv!$B$2:$B$63,MATCH(Hívások!A697,Telefonkönyv!$C$2:$C$63,0)))</f>
        <v>Hadviga Márton ügyintéző</v>
      </c>
      <c r="G697" s="5">
        <f t="shared" si="21"/>
        <v>2790</v>
      </c>
    </row>
    <row r="698" spans="1:7" x14ac:dyDescent="0.25">
      <c r="A698">
        <v>147</v>
      </c>
      <c r="B698" t="s">
        <v>4</v>
      </c>
      <c r="C698" s="3">
        <v>39976.549386574072</v>
      </c>
      <c r="D698" s="3">
        <v>39976.567893518521</v>
      </c>
      <c r="E698" s="2">
        <f t="shared" si="20"/>
        <v>1.8506944448745344E-2</v>
      </c>
      <c r="F698" t="str">
        <f>CONCATENATE(INDEX(Telefonkönyv!$A$2:$A$63,MATCH(Hívások!A698,Telefonkönyv!$C$2:$C$63,0))," ",INDEX(Telefonkönyv!$B$2:$B$63,MATCH(Hívások!A698,Telefonkönyv!$C$2:$C$63,0)))</f>
        <v>Holman Edit felsővezető</v>
      </c>
      <c r="G698" s="5">
        <f t="shared" si="21"/>
        <v>1950</v>
      </c>
    </row>
    <row r="699" spans="1:7" x14ac:dyDescent="0.25">
      <c r="A699">
        <v>141</v>
      </c>
      <c r="B699" t="s">
        <v>10</v>
      </c>
      <c r="C699" s="3">
        <v>39976.553414351853</v>
      </c>
      <c r="D699" s="3">
        <v>39976.56559027778</v>
      </c>
      <c r="E699" s="2">
        <f t="shared" si="20"/>
        <v>1.2175925927294884E-2</v>
      </c>
      <c r="F699" t="str">
        <f>CONCATENATE(INDEX(Telefonkönyv!$A$2:$A$63,MATCH(Hívások!A699,Telefonkönyv!$C$2:$C$63,0))," ",INDEX(Telefonkönyv!$B$2:$B$63,MATCH(Hívások!A699,Telefonkönyv!$C$2:$C$63,0)))</f>
        <v>Harmath Szabolcs ügyintéző</v>
      </c>
      <c r="G699" s="5">
        <f t="shared" si="21"/>
        <v>1590</v>
      </c>
    </row>
    <row r="700" spans="1:7" x14ac:dyDescent="0.25">
      <c r="A700">
        <v>104</v>
      </c>
      <c r="B700" t="s">
        <v>5</v>
      </c>
      <c r="C700" s="3">
        <v>39976.560173611113</v>
      </c>
      <c r="D700" s="3">
        <v>39976.580879629626</v>
      </c>
      <c r="E700" s="2">
        <f t="shared" si="20"/>
        <v>2.0706018513010349E-2</v>
      </c>
      <c r="F700" t="str">
        <f>CONCATENATE(INDEX(Telefonkönyv!$A$2:$A$63,MATCH(Hívások!A700,Telefonkönyv!$C$2:$C$63,0))," ",INDEX(Telefonkönyv!$B$2:$B$63,MATCH(Hívások!A700,Telefonkönyv!$C$2:$C$63,0)))</f>
        <v>Laki Tamara ügyintéző</v>
      </c>
      <c r="G700" s="5">
        <f t="shared" si="21"/>
        <v>2445</v>
      </c>
    </row>
    <row r="701" spans="1:7" x14ac:dyDescent="0.25">
      <c r="A701">
        <v>145</v>
      </c>
      <c r="B701" t="s">
        <v>12</v>
      </c>
      <c r="C701" s="3">
        <v>39976.561331018522</v>
      </c>
      <c r="D701" s="3">
        <v>39976.594872685186</v>
      </c>
      <c r="E701" s="2">
        <f t="shared" si="20"/>
        <v>3.3541666663950309E-2</v>
      </c>
      <c r="F701" t="str">
        <f>CONCATENATE(INDEX(Telefonkönyv!$A$2:$A$63,MATCH(Hívások!A701,Telefonkönyv!$C$2:$C$63,0))," ",INDEX(Telefonkönyv!$B$2:$B$63,MATCH(Hívások!A701,Telefonkönyv!$C$2:$C$63,0)))</f>
        <v>Bednai Linda ügyintéző</v>
      </c>
      <c r="G701" s="5">
        <f t="shared" si="21"/>
        <v>3725</v>
      </c>
    </row>
    <row r="702" spans="1:7" x14ac:dyDescent="0.25">
      <c r="A702">
        <v>111</v>
      </c>
      <c r="B702" t="s">
        <v>15</v>
      </c>
      <c r="C702" s="3">
        <v>39976.563125000001</v>
      </c>
      <c r="D702" s="3">
        <v>39976.571412037039</v>
      </c>
      <c r="E702" s="2">
        <f t="shared" si="20"/>
        <v>8.2870370388263837E-3</v>
      </c>
      <c r="F702" t="str">
        <f>CONCATENATE(INDEX(Telefonkönyv!$A$2:$A$63,MATCH(Hívások!A702,Telefonkönyv!$C$2:$C$63,0))," ",INDEX(Telefonkönyv!$B$2:$B$63,MATCH(Hívások!A702,Telefonkönyv!$C$2:$C$63,0)))</f>
        <v>Badacsonyi Krisztián ügyintéző</v>
      </c>
      <c r="G702" s="5">
        <f t="shared" si="21"/>
        <v>1080</v>
      </c>
    </row>
    <row r="703" spans="1:7" x14ac:dyDescent="0.25">
      <c r="A703">
        <v>124</v>
      </c>
      <c r="B703" t="s">
        <v>13</v>
      </c>
      <c r="C703" s="3">
        <v>39976.563344907408</v>
      </c>
      <c r="D703" s="3">
        <v>39976.571574074071</v>
      </c>
      <c r="E703" s="2">
        <f t="shared" si="20"/>
        <v>8.2291666622040793E-3</v>
      </c>
      <c r="F703" t="str">
        <f>CONCATENATE(INDEX(Telefonkönyv!$A$2:$A$63,MATCH(Hívások!A703,Telefonkönyv!$C$2:$C$63,0))," ",INDEX(Telefonkönyv!$B$2:$B$63,MATCH(Hívások!A703,Telefonkönyv!$C$2:$C$63,0)))</f>
        <v>Gelencsér László ügyintéző</v>
      </c>
      <c r="G703" s="5">
        <f t="shared" si="21"/>
        <v>1005</v>
      </c>
    </row>
    <row r="704" spans="1:7" x14ac:dyDescent="0.25">
      <c r="A704">
        <v>158</v>
      </c>
      <c r="B704" t="s">
        <v>7</v>
      </c>
      <c r="C704" s="3">
        <v>39976.566168981481</v>
      </c>
      <c r="D704" s="3">
        <v>39976.607789351852</v>
      </c>
      <c r="E704" s="2">
        <f t="shared" si="20"/>
        <v>4.1620370371674653E-2</v>
      </c>
      <c r="F704" t="str">
        <f>CONCATENATE(INDEX(Telefonkönyv!$A$2:$A$63,MATCH(Hívások!A704,Telefonkönyv!$C$2:$C$63,0))," ",INDEX(Telefonkönyv!$B$2:$B$63,MATCH(Hívások!A704,Telefonkönyv!$C$2:$C$63,0)))</f>
        <v>Sánta Tibor középvezető</v>
      </c>
      <c r="G704" s="5">
        <f t="shared" si="21"/>
        <v>4550</v>
      </c>
    </row>
    <row r="705" spans="1:7" x14ac:dyDescent="0.25">
      <c r="A705">
        <v>107</v>
      </c>
      <c r="B705" t="s">
        <v>7</v>
      </c>
      <c r="C705" s="3">
        <v>39976.573240740741</v>
      </c>
      <c r="D705" s="3">
        <v>39976.595694444448</v>
      </c>
      <c r="E705" s="2">
        <f t="shared" si="20"/>
        <v>2.2453703706560191E-2</v>
      </c>
      <c r="F705" t="str">
        <f>CONCATENATE(INDEX(Telefonkönyv!$A$2:$A$63,MATCH(Hívások!A705,Telefonkönyv!$C$2:$C$63,0))," ",INDEX(Telefonkönyv!$B$2:$B$63,MATCH(Hívások!A705,Telefonkönyv!$C$2:$C$63,0)))</f>
        <v>Gál Fruzsina ügyintéző</v>
      </c>
      <c r="G705" s="5">
        <f t="shared" si="21"/>
        <v>2525</v>
      </c>
    </row>
    <row r="706" spans="1:7" x14ac:dyDescent="0.25">
      <c r="A706">
        <v>127</v>
      </c>
      <c r="B706" t="s">
        <v>4</v>
      </c>
      <c r="C706" s="3">
        <v>39976.575659722221</v>
      </c>
      <c r="D706" s="3">
        <v>39976.611944444441</v>
      </c>
      <c r="E706" s="2">
        <f t="shared" si="20"/>
        <v>3.6284722220443655E-2</v>
      </c>
      <c r="F706" t="str">
        <f>CONCATENATE(INDEX(Telefonkönyv!$A$2:$A$63,MATCH(Hívások!A706,Telefonkönyv!$C$2:$C$63,0))," ",INDEX(Telefonkönyv!$B$2:$B$63,MATCH(Hívások!A706,Telefonkönyv!$C$2:$C$63,0)))</f>
        <v>Polgár Zsuzsa ügyintéző</v>
      </c>
      <c r="G706" s="5">
        <f t="shared" si="21"/>
        <v>3770</v>
      </c>
    </row>
    <row r="707" spans="1:7" x14ac:dyDescent="0.25">
      <c r="A707">
        <v>125</v>
      </c>
      <c r="B707" t="s">
        <v>8</v>
      </c>
      <c r="C707" s="3">
        <v>39976.577800925923</v>
      </c>
      <c r="D707" s="3">
        <v>39976.581817129627</v>
      </c>
      <c r="E707" s="2">
        <f t="shared" ref="E707:E770" si="22">D707-C707</f>
        <v>4.016203703940846E-3</v>
      </c>
      <c r="F707" t="str">
        <f>CONCATENATE(INDEX(Telefonkönyv!$A$2:$A$63,MATCH(Hívások!A707,Telefonkönyv!$C$2:$C$63,0))," ",INDEX(Telefonkönyv!$B$2:$B$63,MATCH(Hívások!A707,Telefonkönyv!$C$2:$C$63,0)))</f>
        <v>Éhes Piroska ügyintéző</v>
      </c>
      <c r="G707" s="5">
        <f t="shared" ref="G707:G770" si="23">VLOOKUP(B707,$P$2:$S$13,3,FALSE)+IF(SECOND(E707)=0,MINUTE(E707),MINUTE(E707)+1)*VLOOKUP(B707,$P$2:$S$13,4,FALSE)</f>
        <v>525</v>
      </c>
    </row>
    <row r="708" spans="1:7" x14ac:dyDescent="0.25">
      <c r="A708">
        <v>128</v>
      </c>
      <c r="B708" t="s">
        <v>4</v>
      </c>
      <c r="C708" s="3">
        <v>39976.579317129632</v>
      </c>
      <c r="D708" s="3">
        <v>39976.605902777781</v>
      </c>
      <c r="E708" s="2">
        <f t="shared" si="22"/>
        <v>2.658564814919373E-2</v>
      </c>
      <c r="F708" t="str">
        <f>CONCATENATE(INDEX(Telefonkönyv!$A$2:$A$63,MATCH(Hívások!A708,Telefonkönyv!$C$2:$C$63,0))," ",INDEX(Telefonkönyv!$B$2:$B$63,MATCH(Hívások!A708,Telefonkönyv!$C$2:$C$63,0)))</f>
        <v>Fogarasi Éva ügyintéző</v>
      </c>
      <c r="G708" s="5">
        <f t="shared" si="23"/>
        <v>2790</v>
      </c>
    </row>
    <row r="709" spans="1:7" x14ac:dyDescent="0.25">
      <c r="A709">
        <v>124</v>
      </c>
      <c r="B709" t="s">
        <v>13</v>
      </c>
      <c r="C709" s="3">
        <v>39976.580451388887</v>
      </c>
      <c r="D709" s="3">
        <v>39976.618287037039</v>
      </c>
      <c r="E709" s="2">
        <f t="shared" si="22"/>
        <v>3.7835648152395152E-2</v>
      </c>
      <c r="F709" t="str">
        <f>CONCATENATE(INDEX(Telefonkönyv!$A$2:$A$63,MATCH(Hívások!A709,Telefonkönyv!$C$2:$C$63,0))," ",INDEX(Telefonkönyv!$B$2:$B$63,MATCH(Hívások!A709,Telefonkönyv!$C$2:$C$63,0)))</f>
        <v>Gelencsér László ügyintéző</v>
      </c>
      <c r="G709" s="5">
        <f t="shared" si="23"/>
        <v>4445</v>
      </c>
    </row>
    <row r="710" spans="1:7" x14ac:dyDescent="0.25">
      <c r="A710">
        <v>101</v>
      </c>
      <c r="B710" t="s">
        <v>11</v>
      </c>
      <c r="C710" s="3">
        <v>39976.583981481483</v>
      </c>
      <c r="D710" s="3">
        <v>39976.610347222224</v>
      </c>
      <c r="E710" s="2">
        <f t="shared" si="22"/>
        <v>2.6365740741312038E-2</v>
      </c>
      <c r="F710" t="str">
        <f>CONCATENATE(INDEX(Telefonkönyv!$A$2:$A$63,MATCH(Hívások!A710,Telefonkönyv!$C$2:$C$63,0))," ",INDEX(Telefonkönyv!$B$2:$B$63,MATCH(Hívások!A710,Telefonkönyv!$C$2:$C$63,0)))</f>
        <v>Szatmári Miklós ügyintéző</v>
      </c>
      <c r="G710" s="5">
        <f t="shared" si="23"/>
        <v>3085</v>
      </c>
    </row>
    <row r="711" spans="1:7" x14ac:dyDescent="0.25">
      <c r="A711">
        <v>153</v>
      </c>
      <c r="B711" t="s">
        <v>7</v>
      </c>
      <c r="C711" s="3">
        <v>39976.585439814815</v>
      </c>
      <c r="D711" s="3">
        <v>39976.625393518516</v>
      </c>
      <c r="E711" s="2">
        <f t="shared" si="22"/>
        <v>3.9953703701030463E-2</v>
      </c>
      <c r="F711" t="str">
        <f>CONCATENATE(INDEX(Telefonkönyv!$A$2:$A$63,MATCH(Hívások!A711,Telefonkönyv!$C$2:$C$63,0))," ",INDEX(Telefonkönyv!$B$2:$B$63,MATCH(Hívások!A711,Telefonkönyv!$C$2:$C$63,0)))</f>
        <v>Bozsó Zsolt ügyintéző</v>
      </c>
      <c r="G711" s="5">
        <f t="shared" si="23"/>
        <v>4400</v>
      </c>
    </row>
    <row r="712" spans="1:7" x14ac:dyDescent="0.25">
      <c r="A712">
        <v>115</v>
      </c>
      <c r="B712" t="s">
        <v>14</v>
      </c>
      <c r="C712" s="3">
        <v>39976.586331018516</v>
      </c>
      <c r="D712" s="3">
        <v>39976.594097222223</v>
      </c>
      <c r="E712" s="2">
        <f t="shared" si="22"/>
        <v>7.7662037074333057E-3</v>
      </c>
      <c r="F712" t="str">
        <f>CONCATENATE(INDEX(Telefonkönyv!$A$2:$A$63,MATCH(Hívások!A712,Telefonkönyv!$C$2:$C$63,0))," ",INDEX(Telefonkönyv!$B$2:$B$63,MATCH(Hívások!A712,Telefonkönyv!$C$2:$C$63,0)))</f>
        <v>Marosi István ügyintéző</v>
      </c>
      <c r="G712" s="5">
        <f t="shared" si="23"/>
        <v>1005</v>
      </c>
    </row>
    <row r="713" spans="1:7" x14ac:dyDescent="0.25">
      <c r="A713">
        <v>154</v>
      </c>
      <c r="B713" t="s">
        <v>8</v>
      </c>
      <c r="C713" s="3">
        <v>39976.58662037037</v>
      </c>
      <c r="D713" s="3">
        <v>39976.608032407406</v>
      </c>
      <c r="E713" s="2">
        <f t="shared" si="22"/>
        <v>2.1412037036498077E-2</v>
      </c>
      <c r="F713" t="str">
        <f>CONCATENATE(INDEX(Telefonkönyv!$A$2:$A$63,MATCH(Hívások!A713,Telefonkönyv!$C$2:$C$63,0))," ",INDEX(Telefonkönyv!$B$2:$B$63,MATCH(Hívások!A713,Telefonkönyv!$C$2:$C$63,0)))</f>
        <v>Bozsó Bálint ügyintéző</v>
      </c>
      <c r="G713" s="5">
        <f t="shared" si="23"/>
        <v>2525</v>
      </c>
    </row>
    <row r="714" spans="1:7" x14ac:dyDescent="0.25">
      <c r="A714">
        <v>136</v>
      </c>
      <c r="B714" t="s">
        <v>11</v>
      </c>
      <c r="C714" s="3">
        <v>39976.589699074073</v>
      </c>
      <c r="D714" s="3">
        <v>39976.61141203704</v>
      </c>
      <c r="E714" s="2">
        <f t="shared" si="22"/>
        <v>2.1712962967285421E-2</v>
      </c>
      <c r="F714" t="str">
        <f>CONCATENATE(INDEX(Telefonkönyv!$A$2:$A$63,MATCH(Hívások!A714,Telefonkönyv!$C$2:$C$63,0))," ",INDEX(Telefonkönyv!$B$2:$B$63,MATCH(Hívások!A714,Telefonkönyv!$C$2:$C$63,0)))</f>
        <v>Kégli Máté ügyintéző</v>
      </c>
      <c r="G714" s="5">
        <f t="shared" si="23"/>
        <v>2605</v>
      </c>
    </row>
    <row r="715" spans="1:7" x14ac:dyDescent="0.25">
      <c r="A715">
        <v>144</v>
      </c>
      <c r="B715" t="s">
        <v>14</v>
      </c>
      <c r="C715" s="3">
        <v>39976.589861111112</v>
      </c>
      <c r="D715" s="3">
        <v>39976.604363425926</v>
      </c>
      <c r="E715" s="2">
        <f t="shared" si="22"/>
        <v>1.4502314814308193E-2</v>
      </c>
      <c r="F715" t="str">
        <f>CONCATENATE(INDEX(Telefonkönyv!$A$2:$A$63,MATCH(Hívások!A715,Telefonkönyv!$C$2:$C$63,0))," ",INDEX(Telefonkönyv!$B$2:$B$63,MATCH(Hívások!A715,Telefonkönyv!$C$2:$C$63,0)))</f>
        <v>Bózsing Gergely ügyintéző</v>
      </c>
      <c r="G715" s="5">
        <f t="shared" si="23"/>
        <v>1725</v>
      </c>
    </row>
    <row r="716" spans="1:7" x14ac:dyDescent="0.25">
      <c r="A716">
        <v>142</v>
      </c>
      <c r="B716" t="s">
        <v>4</v>
      </c>
      <c r="C716" s="3">
        <v>39976.590266203704</v>
      </c>
      <c r="D716" s="3">
        <v>39976.594618055555</v>
      </c>
      <c r="E716" s="2">
        <f t="shared" si="22"/>
        <v>4.3518518505152315E-3</v>
      </c>
      <c r="F716" t="str">
        <f>CONCATENATE(INDEX(Telefonkönyv!$A$2:$A$63,MATCH(Hívások!A716,Telefonkönyv!$C$2:$C$63,0))," ",INDEX(Telefonkönyv!$B$2:$B$63,MATCH(Hívások!A716,Telefonkönyv!$C$2:$C$63,0)))</f>
        <v>Varkoly Lili ügyintéző</v>
      </c>
      <c r="G716" s="5">
        <f t="shared" si="23"/>
        <v>550</v>
      </c>
    </row>
    <row r="717" spans="1:7" x14ac:dyDescent="0.25">
      <c r="A717">
        <v>148</v>
      </c>
      <c r="B717" t="s">
        <v>15</v>
      </c>
      <c r="C717" s="3">
        <v>39976.590821759259</v>
      </c>
      <c r="D717" s="3">
        <v>39976.608576388891</v>
      </c>
      <c r="E717" s="2">
        <f t="shared" si="22"/>
        <v>1.7754629632690921E-2</v>
      </c>
      <c r="F717" t="str">
        <f>CONCATENATE(INDEX(Telefonkönyv!$A$2:$A$63,MATCH(Hívások!A717,Telefonkönyv!$C$2:$C$63,0))," ",INDEX(Telefonkönyv!$B$2:$B$63,MATCH(Hívások!A717,Telefonkönyv!$C$2:$C$63,0)))</f>
        <v>Mester Zsuzsa középvezető</v>
      </c>
      <c r="G717" s="5">
        <f t="shared" si="23"/>
        <v>2270</v>
      </c>
    </row>
    <row r="718" spans="1:7" x14ac:dyDescent="0.25">
      <c r="A718">
        <v>162</v>
      </c>
      <c r="B718" t="s">
        <v>5</v>
      </c>
      <c r="C718" s="3">
        <v>39976.591585648152</v>
      </c>
      <c r="D718" s="3">
        <v>39976.592627314814</v>
      </c>
      <c r="E718" s="2">
        <f t="shared" si="22"/>
        <v>1.0416666627861559E-3</v>
      </c>
      <c r="F718" t="str">
        <f>CONCATENATE(INDEX(Telefonkönyv!$A$2:$A$63,MATCH(Hívások!A718,Telefonkönyv!$C$2:$C$63,0))," ",INDEX(Telefonkönyv!$B$2:$B$63,MATCH(Hívások!A718,Telefonkönyv!$C$2:$C$63,0)))</f>
        <v>Mészöly Endre ügyintéző</v>
      </c>
      <c r="G718" s="5">
        <f t="shared" si="23"/>
        <v>205</v>
      </c>
    </row>
    <row r="719" spans="1:7" x14ac:dyDescent="0.25">
      <c r="A719">
        <v>125</v>
      </c>
      <c r="B719" t="s">
        <v>8</v>
      </c>
      <c r="C719" s="3">
        <v>39976.593726851854</v>
      </c>
      <c r="D719" s="3">
        <v>39976.599942129629</v>
      </c>
      <c r="E719" s="2">
        <f t="shared" si="22"/>
        <v>6.2152777754818089E-3</v>
      </c>
      <c r="F719" t="str">
        <f>CONCATENATE(INDEX(Telefonkönyv!$A$2:$A$63,MATCH(Hívások!A719,Telefonkönyv!$C$2:$C$63,0))," ",INDEX(Telefonkönyv!$B$2:$B$63,MATCH(Hívások!A719,Telefonkönyv!$C$2:$C$63,0)))</f>
        <v>Éhes Piroska ügyintéző</v>
      </c>
      <c r="G719" s="5">
        <f t="shared" si="23"/>
        <v>765</v>
      </c>
    </row>
    <row r="720" spans="1:7" x14ac:dyDescent="0.25">
      <c r="A720">
        <v>115</v>
      </c>
      <c r="B720" t="s">
        <v>14</v>
      </c>
      <c r="C720" s="3">
        <v>39976.602453703701</v>
      </c>
      <c r="D720" s="3">
        <v>39976.603078703702</v>
      </c>
      <c r="E720" s="2">
        <f t="shared" si="22"/>
        <v>6.2500000058207661E-4</v>
      </c>
      <c r="F720" t="str">
        <f>CONCATENATE(INDEX(Telefonkönyv!$A$2:$A$63,MATCH(Hívások!A720,Telefonkönyv!$C$2:$C$63,0))," ",INDEX(Telefonkönyv!$B$2:$B$63,MATCH(Hívások!A720,Telefonkönyv!$C$2:$C$63,0)))</f>
        <v>Marosi István ügyintéző</v>
      </c>
      <c r="G720" s="5">
        <f t="shared" si="23"/>
        <v>125</v>
      </c>
    </row>
    <row r="721" spans="1:7" x14ac:dyDescent="0.25">
      <c r="A721">
        <v>125</v>
      </c>
      <c r="B721" t="s">
        <v>8</v>
      </c>
      <c r="C721" s="3">
        <v>39976.605266203704</v>
      </c>
      <c r="D721" s="3">
        <v>39976.613715277781</v>
      </c>
      <c r="E721" s="2">
        <f t="shared" si="22"/>
        <v>8.449074077361729E-3</v>
      </c>
      <c r="F721" t="str">
        <f>CONCATENATE(INDEX(Telefonkönyv!$A$2:$A$63,MATCH(Hívások!A721,Telefonkönyv!$C$2:$C$63,0))," ",INDEX(Telefonkönyv!$B$2:$B$63,MATCH(Hívások!A721,Telefonkönyv!$C$2:$C$63,0)))</f>
        <v>Éhes Piroska ügyintéző</v>
      </c>
      <c r="G721" s="5">
        <f t="shared" si="23"/>
        <v>1085</v>
      </c>
    </row>
    <row r="722" spans="1:7" x14ac:dyDescent="0.25">
      <c r="A722">
        <v>142</v>
      </c>
      <c r="B722" t="s">
        <v>4</v>
      </c>
      <c r="C722" s="3">
        <v>39976.608831018515</v>
      </c>
      <c r="D722" s="3">
        <v>39976.624456018515</v>
      </c>
      <c r="E722" s="2">
        <f t="shared" si="22"/>
        <v>1.5625E-2</v>
      </c>
      <c r="F722" t="str">
        <f>CONCATENATE(INDEX(Telefonkönyv!$A$2:$A$63,MATCH(Hívások!A722,Telefonkönyv!$C$2:$C$63,0))," ",INDEX(Telefonkönyv!$B$2:$B$63,MATCH(Hívások!A722,Telefonkönyv!$C$2:$C$63,0)))</f>
        <v>Varkoly Lili ügyintéző</v>
      </c>
      <c r="G722" s="5">
        <f t="shared" si="23"/>
        <v>1670</v>
      </c>
    </row>
    <row r="723" spans="1:7" x14ac:dyDescent="0.25">
      <c r="A723">
        <v>161</v>
      </c>
      <c r="B723" t="s">
        <v>9</v>
      </c>
      <c r="C723" s="3">
        <v>39976.609120370369</v>
      </c>
      <c r="D723" s="3">
        <v>39976.636122685188</v>
      </c>
      <c r="E723" s="2">
        <f t="shared" si="22"/>
        <v>2.7002314818673767E-2</v>
      </c>
      <c r="F723" t="str">
        <f>CONCATENATE(INDEX(Telefonkönyv!$A$2:$A$63,MATCH(Hívások!A723,Telefonkönyv!$C$2:$C$63,0))," ",INDEX(Telefonkönyv!$B$2:$B$63,MATCH(Hívások!A723,Telefonkönyv!$C$2:$C$63,0)))</f>
        <v>Gál Pál ügyintéző</v>
      </c>
      <c r="G723" s="5">
        <f t="shared" si="23"/>
        <v>2975</v>
      </c>
    </row>
    <row r="724" spans="1:7" x14ac:dyDescent="0.25">
      <c r="A724">
        <v>123</v>
      </c>
      <c r="B724" t="s">
        <v>7</v>
      </c>
      <c r="C724" s="3">
        <v>39976.620081018518</v>
      </c>
      <c r="D724" s="3">
        <v>39976.63386574074</v>
      </c>
      <c r="E724" s="2">
        <f t="shared" si="22"/>
        <v>1.378472222131677E-2</v>
      </c>
      <c r="F724" t="str">
        <f>CONCATENATE(INDEX(Telefonkönyv!$A$2:$A$63,MATCH(Hívások!A724,Telefonkönyv!$C$2:$C$63,0))," ",INDEX(Telefonkönyv!$B$2:$B$63,MATCH(Hívások!A724,Telefonkönyv!$C$2:$C$63,0)))</f>
        <v>Juhász Andrea ügyintéző</v>
      </c>
      <c r="G724" s="5">
        <f t="shared" si="23"/>
        <v>1550</v>
      </c>
    </row>
    <row r="725" spans="1:7" x14ac:dyDescent="0.25">
      <c r="A725">
        <v>146</v>
      </c>
      <c r="B725" t="s">
        <v>5</v>
      </c>
      <c r="C725" s="3">
        <v>39976.62290509259</v>
      </c>
      <c r="D725" s="3">
        <v>39976.629490740743</v>
      </c>
      <c r="E725" s="2">
        <f t="shared" si="22"/>
        <v>6.5856481523951516E-3</v>
      </c>
      <c r="F725" t="str">
        <f>CONCATENATE(INDEX(Telefonkönyv!$A$2:$A$63,MATCH(Hívások!A725,Telefonkönyv!$C$2:$C$63,0))," ",INDEX(Telefonkönyv!$B$2:$B$63,MATCH(Hívások!A725,Telefonkönyv!$C$2:$C$63,0)))</f>
        <v>Bartus Sándor felsővezető</v>
      </c>
      <c r="G725" s="5">
        <f t="shared" si="23"/>
        <v>845</v>
      </c>
    </row>
    <row r="726" spans="1:7" x14ac:dyDescent="0.25">
      <c r="A726">
        <v>129</v>
      </c>
      <c r="B726" t="s">
        <v>7</v>
      </c>
      <c r="C726" s="3">
        <v>39976.623078703706</v>
      </c>
      <c r="D726" s="3">
        <v>39976.654328703706</v>
      </c>
      <c r="E726" s="2">
        <f t="shared" si="22"/>
        <v>3.125E-2</v>
      </c>
      <c r="F726" t="str">
        <f>CONCATENATE(INDEX(Telefonkönyv!$A$2:$A$63,MATCH(Hívások!A726,Telefonkönyv!$C$2:$C$63,0))," ",INDEX(Telefonkönyv!$B$2:$B$63,MATCH(Hívások!A726,Telefonkönyv!$C$2:$C$63,0)))</f>
        <v>Huszár Ildikó középvezető</v>
      </c>
      <c r="G726" s="5">
        <f t="shared" si="23"/>
        <v>3425</v>
      </c>
    </row>
    <row r="727" spans="1:7" x14ac:dyDescent="0.25">
      <c r="A727">
        <v>101</v>
      </c>
      <c r="B727" t="s">
        <v>11</v>
      </c>
      <c r="C727" s="3">
        <v>39976.631921296299</v>
      </c>
      <c r="D727" s="3">
        <v>39976.642384259256</v>
      </c>
      <c r="E727" s="2">
        <f t="shared" si="22"/>
        <v>1.0462962956808042E-2</v>
      </c>
      <c r="F727" t="str">
        <f>CONCATENATE(INDEX(Telefonkönyv!$A$2:$A$63,MATCH(Hívások!A727,Telefonkönyv!$C$2:$C$63,0))," ",INDEX(Telefonkönyv!$B$2:$B$63,MATCH(Hívások!A727,Telefonkönyv!$C$2:$C$63,0)))</f>
        <v>Szatmári Miklós ügyintéző</v>
      </c>
      <c r="G727" s="5">
        <f t="shared" si="23"/>
        <v>1325</v>
      </c>
    </row>
    <row r="728" spans="1:7" x14ac:dyDescent="0.25">
      <c r="A728">
        <v>103</v>
      </c>
      <c r="B728" t="s">
        <v>10</v>
      </c>
      <c r="C728" s="3">
        <v>39976.635127314818</v>
      </c>
      <c r="D728" s="3">
        <v>39976.669965277775</v>
      </c>
      <c r="E728" s="2">
        <f t="shared" si="22"/>
        <v>3.4837962957681157E-2</v>
      </c>
      <c r="F728" t="str">
        <f>CONCATENATE(INDEX(Telefonkönyv!$A$2:$A$63,MATCH(Hívások!A728,Telefonkönyv!$C$2:$C$63,0))," ",INDEX(Telefonkönyv!$B$2:$B$63,MATCH(Hívások!A728,Telefonkönyv!$C$2:$C$63,0)))</f>
        <v>Faluhelyi Csaba ügyintéző</v>
      </c>
      <c r="G728" s="5">
        <f t="shared" si="23"/>
        <v>4395</v>
      </c>
    </row>
    <row r="729" spans="1:7" x14ac:dyDescent="0.25">
      <c r="A729">
        <v>146</v>
      </c>
      <c r="B729" t="s">
        <v>8</v>
      </c>
      <c r="C729" s="3">
        <v>39976.635162037041</v>
      </c>
      <c r="D729" s="3">
        <v>39976.641435185185</v>
      </c>
      <c r="E729" s="2">
        <f t="shared" si="22"/>
        <v>6.2731481448281556E-3</v>
      </c>
      <c r="F729" t="str">
        <f>CONCATENATE(INDEX(Telefonkönyv!$A$2:$A$63,MATCH(Hívások!A729,Telefonkönyv!$C$2:$C$63,0))," ",INDEX(Telefonkönyv!$B$2:$B$63,MATCH(Hívások!A729,Telefonkönyv!$C$2:$C$63,0)))</f>
        <v>Bartus Sándor felsővezető</v>
      </c>
      <c r="G729" s="5">
        <f t="shared" si="23"/>
        <v>845</v>
      </c>
    </row>
    <row r="730" spans="1:7" x14ac:dyDescent="0.25">
      <c r="A730">
        <v>122</v>
      </c>
      <c r="B730" t="s">
        <v>14</v>
      </c>
      <c r="C730" s="3">
        <v>39976.636956018519</v>
      </c>
      <c r="D730" s="3">
        <v>39976.676620370374</v>
      </c>
      <c r="E730" s="2">
        <f t="shared" si="22"/>
        <v>3.9664351854298729E-2</v>
      </c>
      <c r="F730" t="str">
        <f>CONCATENATE(INDEX(Telefonkönyv!$A$2:$A$63,MATCH(Hívások!A730,Telefonkönyv!$C$2:$C$63,0))," ",INDEX(Telefonkönyv!$B$2:$B$63,MATCH(Hívások!A730,Telefonkönyv!$C$2:$C$63,0)))</f>
        <v>Láng Botond ügyintéző</v>
      </c>
      <c r="G730" s="5">
        <f t="shared" si="23"/>
        <v>4685</v>
      </c>
    </row>
    <row r="731" spans="1:7" x14ac:dyDescent="0.25">
      <c r="A731">
        <v>158</v>
      </c>
      <c r="B731" t="s">
        <v>8</v>
      </c>
      <c r="C731" s="3">
        <v>39976.641932870371</v>
      </c>
      <c r="D731" s="3">
        <v>39976.656631944446</v>
      </c>
      <c r="E731" s="2">
        <f t="shared" si="22"/>
        <v>1.4699074075906537E-2</v>
      </c>
      <c r="F731" t="str">
        <f>CONCATENATE(INDEX(Telefonkönyv!$A$2:$A$63,MATCH(Hívások!A731,Telefonkönyv!$C$2:$C$63,0))," ",INDEX(Telefonkönyv!$B$2:$B$63,MATCH(Hívások!A731,Telefonkönyv!$C$2:$C$63,0)))</f>
        <v>Sánta Tibor középvezető</v>
      </c>
      <c r="G731" s="5">
        <f t="shared" si="23"/>
        <v>1805</v>
      </c>
    </row>
    <row r="732" spans="1:7" x14ac:dyDescent="0.25">
      <c r="A732">
        <v>143</v>
      </c>
      <c r="B732" t="s">
        <v>9</v>
      </c>
      <c r="C732" s="3">
        <v>39976.653402777774</v>
      </c>
      <c r="D732" s="3">
        <v>39976.675486111111</v>
      </c>
      <c r="E732" s="2">
        <f t="shared" si="22"/>
        <v>2.2083333336922806E-2</v>
      </c>
      <c r="F732" t="str">
        <f>CONCATENATE(INDEX(Telefonkönyv!$A$2:$A$63,MATCH(Hívások!A732,Telefonkönyv!$C$2:$C$63,0))," ",INDEX(Telefonkönyv!$B$2:$B$63,MATCH(Hívások!A732,Telefonkönyv!$C$2:$C$63,0)))</f>
        <v>Tringel Franciska ügyintéző</v>
      </c>
      <c r="G732" s="5">
        <f t="shared" si="23"/>
        <v>2450</v>
      </c>
    </row>
    <row r="733" spans="1:7" x14ac:dyDescent="0.25">
      <c r="A733">
        <v>156</v>
      </c>
      <c r="B733" t="s">
        <v>7</v>
      </c>
      <c r="C733" s="3">
        <v>39976.654131944444</v>
      </c>
      <c r="D733" s="3">
        <v>39976.669594907406</v>
      </c>
      <c r="E733" s="2">
        <f t="shared" si="22"/>
        <v>1.5462962961464655E-2</v>
      </c>
      <c r="F733" t="str">
        <f>CONCATENATE(INDEX(Telefonkönyv!$A$2:$A$63,MATCH(Hívások!A733,Telefonkönyv!$C$2:$C$63,0))," ",INDEX(Telefonkönyv!$B$2:$B$63,MATCH(Hívások!A733,Telefonkönyv!$C$2:$C$63,0)))</f>
        <v>Ormai Nikolett ügyintéző</v>
      </c>
      <c r="G733" s="5">
        <f t="shared" si="23"/>
        <v>1775</v>
      </c>
    </row>
    <row r="734" spans="1:7" x14ac:dyDescent="0.25">
      <c r="A734">
        <v>113</v>
      </c>
      <c r="B734" t="s">
        <v>7</v>
      </c>
      <c r="C734" s="3">
        <v>39976.654374999998</v>
      </c>
      <c r="D734" s="3">
        <v>39976.688796296294</v>
      </c>
      <c r="E734" s="2">
        <f t="shared" si="22"/>
        <v>3.4421296295477077E-2</v>
      </c>
      <c r="F734" t="str">
        <f>CONCATENATE(INDEX(Telefonkönyv!$A$2:$A$63,MATCH(Hívások!A734,Telefonkönyv!$C$2:$C$63,0))," ",INDEX(Telefonkönyv!$B$2:$B$63,MATCH(Hívások!A734,Telefonkönyv!$C$2:$C$63,0)))</f>
        <v>Toldi Tamás ügyintéző</v>
      </c>
      <c r="G734" s="5">
        <f t="shared" si="23"/>
        <v>3800</v>
      </c>
    </row>
    <row r="735" spans="1:7" x14ac:dyDescent="0.25">
      <c r="A735">
        <v>152</v>
      </c>
      <c r="B735" t="s">
        <v>6</v>
      </c>
      <c r="C735" s="3">
        <v>39976.654988425929</v>
      </c>
      <c r="D735" s="3">
        <v>39976.692245370374</v>
      </c>
      <c r="E735" s="2">
        <f t="shared" si="22"/>
        <v>3.7256944444379769E-2</v>
      </c>
      <c r="F735" t="str">
        <f>CONCATENATE(INDEX(Telefonkönyv!$A$2:$A$63,MATCH(Hívások!A735,Telefonkönyv!$C$2:$C$63,0))," ",INDEX(Telefonkönyv!$B$2:$B$63,MATCH(Hívások!A735,Telefonkönyv!$C$2:$C$63,0)))</f>
        <v>Viola Klára ügyintéző</v>
      </c>
      <c r="G735" s="5">
        <f t="shared" si="23"/>
        <v>4365</v>
      </c>
    </row>
    <row r="736" spans="1:7" x14ac:dyDescent="0.25">
      <c r="A736">
        <v>114</v>
      </c>
      <c r="B736" t="s">
        <v>11</v>
      </c>
      <c r="C736" s="3">
        <v>39976.660740740743</v>
      </c>
      <c r="D736" s="3">
        <v>39976.686608796299</v>
      </c>
      <c r="E736" s="2">
        <f t="shared" si="22"/>
        <v>2.5868055556202307E-2</v>
      </c>
      <c r="F736" t="str">
        <f>CONCATENATE(INDEX(Telefonkönyv!$A$2:$A$63,MATCH(Hívások!A736,Telefonkönyv!$C$2:$C$63,0))," ",INDEX(Telefonkönyv!$B$2:$B$63,MATCH(Hívások!A736,Telefonkönyv!$C$2:$C$63,0)))</f>
        <v>Bakonyi Mátyás ügyintéző</v>
      </c>
      <c r="G736" s="5">
        <f t="shared" si="23"/>
        <v>3085</v>
      </c>
    </row>
    <row r="737" spans="1:7" x14ac:dyDescent="0.25">
      <c r="A737">
        <v>146</v>
      </c>
      <c r="B737" t="s">
        <v>4</v>
      </c>
      <c r="C737" s="3">
        <v>39976.665902777779</v>
      </c>
      <c r="D737" s="3">
        <v>39976.705324074072</v>
      </c>
      <c r="E737" s="2">
        <f t="shared" si="22"/>
        <v>3.9421296292857733E-2</v>
      </c>
      <c r="F737" t="str">
        <f>CONCATENATE(INDEX(Telefonkönyv!$A$2:$A$63,MATCH(Hívások!A737,Telefonkönyv!$C$2:$C$63,0))," ",INDEX(Telefonkönyv!$B$2:$B$63,MATCH(Hívások!A737,Telefonkönyv!$C$2:$C$63,0)))</f>
        <v>Bartus Sándor felsővezető</v>
      </c>
      <c r="G737" s="5">
        <f t="shared" si="23"/>
        <v>4050</v>
      </c>
    </row>
    <row r="738" spans="1:7" x14ac:dyDescent="0.25">
      <c r="A738">
        <v>119</v>
      </c>
      <c r="B738" t="s">
        <v>10</v>
      </c>
      <c r="C738" s="3">
        <v>39976.66983796296</v>
      </c>
      <c r="D738" s="3">
        <v>39976.676296296297</v>
      </c>
      <c r="E738" s="2">
        <f t="shared" si="22"/>
        <v>6.4583333369228058E-3</v>
      </c>
      <c r="F738" t="str">
        <f>CONCATENATE(INDEX(Telefonkönyv!$A$2:$A$63,MATCH(Hívások!A738,Telefonkönyv!$C$2:$C$63,0))," ",INDEX(Telefonkönyv!$B$2:$B$63,MATCH(Hívások!A738,Telefonkönyv!$C$2:$C$63,0)))</f>
        <v>Kövér Krisztina ügyintéző</v>
      </c>
      <c r="G738" s="5">
        <f t="shared" si="23"/>
        <v>910</v>
      </c>
    </row>
    <row r="739" spans="1:7" x14ac:dyDescent="0.25">
      <c r="A739">
        <v>160</v>
      </c>
      <c r="B739" t="s">
        <v>14</v>
      </c>
      <c r="C739" s="3">
        <v>39976.672337962962</v>
      </c>
      <c r="D739" s="3">
        <v>39976.67796296296</v>
      </c>
      <c r="E739" s="2">
        <f t="shared" si="22"/>
        <v>5.6249999979627319E-3</v>
      </c>
      <c r="F739" t="str">
        <f>CONCATENATE(INDEX(Telefonkönyv!$A$2:$A$63,MATCH(Hívások!A739,Telefonkönyv!$C$2:$C$63,0))," ",INDEX(Telefonkönyv!$B$2:$B$63,MATCH(Hívások!A739,Telefonkönyv!$C$2:$C$63,0)))</f>
        <v>Fosztó Gábor ügyintéző</v>
      </c>
      <c r="G739" s="5">
        <f t="shared" si="23"/>
        <v>765</v>
      </c>
    </row>
    <row r="740" spans="1:7" x14ac:dyDescent="0.25">
      <c r="A740">
        <v>116</v>
      </c>
      <c r="B740" t="s">
        <v>9</v>
      </c>
      <c r="C740" s="3">
        <v>39976.674166666664</v>
      </c>
      <c r="D740" s="3">
        <v>39976.698842592596</v>
      </c>
      <c r="E740" s="2">
        <f t="shared" si="22"/>
        <v>2.4675925931660458E-2</v>
      </c>
      <c r="F740" t="str">
        <f>CONCATENATE(INDEX(Telefonkönyv!$A$2:$A$63,MATCH(Hívások!A740,Telefonkönyv!$C$2:$C$63,0))," ",INDEX(Telefonkönyv!$B$2:$B$63,MATCH(Hívások!A740,Telefonkönyv!$C$2:$C$63,0)))</f>
        <v>Mák Anna ügyintéző</v>
      </c>
      <c r="G740" s="5">
        <f t="shared" si="23"/>
        <v>2750</v>
      </c>
    </row>
    <row r="741" spans="1:7" x14ac:dyDescent="0.25">
      <c r="A741">
        <v>140</v>
      </c>
      <c r="B741" t="s">
        <v>5</v>
      </c>
      <c r="C741" s="3">
        <v>39976.680208333331</v>
      </c>
      <c r="D741" s="3">
        <v>39976.708240740743</v>
      </c>
      <c r="E741" s="2">
        <f t="shared" si="22"/>
        <v>2.8032407411956228E-2</v>
      </c>
      <c r="F741" t="str">
        <f>CONCATENATE(INDEX(Telefonkönyv!$A$2:$A$63,MATCH(Hívások!A741,Telefonkönyv!$C$2:$C$63,0))," ",INDEX(Telefonkönyv!$B$2:$B$63,MATCH(Hívások!A741,Telefonkönyv!$C$2:$C$63,0)))</f>
        <v>Szunomár Flóra ügyintéző</v>
      </c>
      <c r="G741" s="5">
        <f t="shared" si="23"/>
        <v>3325</v>
      </c>
    </row>
    <row r="742" spans="1:7" x14ac:dyDescent="0.25">
      <c r="A742">
        <v>159</v>
      </c>
      <c r="B742" t="s">
        <v>4</v>
      </c>
      <c r="C742" s="3">
        <v>39976.683252314811</v>
      </c>
      <c r="D742" s="3">
        <v>39976.697500000002</v>
      </c>
      <c r="E742" s="2">
        <f t="shared" si="22"/>
        <v>1.4247685190639459E-2</v>
      </c>
      <c r="F742" t="str">
        <f>CONCATENATE(INDEX(Telefonkönyv!$A$2:$A$63,MATCH(Hívások!A742,Telefonkönyv!$C$2:$C$63,0))," ",INDEX(Telefonkönyv!$B$2:$B$63,MATCH(Hívások!A742,Telefonkönyv!$C$2:$C$63,0)))</f>
        <v>Pap Nikolett ügyintéző</v>
      </c>
      <c r="G742" s="5">
        <f t="shared" si="23"/>
        <v>1530</v>
      </c>
    </row>
    <row r="743" spans="1:7" x14ac:dyDescent="0.25">
      <c r="A743">
        <v>131</v>
      </c>
      <c r="B743" t="s">
        <v>5</v>
      </c>
      <c r="C743" s="3">
        <v>39976.685601851852</v>
      </c>
      <c r="D743" s="3">
        <v>39976.690729166665</v>
      </c>
      <c r="E743" s="2">
        <f t="shared" si="22"/>
        <v>5.1273148128530011E-3</v>
      </c>
      <c r="F743" t="str">
        <f>CONCATENATE(INDEX(Telefonkönyv!$A$2:$A$63,MATCH(Hívások!A743,Telefonkönyv!$C$2:$C$63,0))," ",INDEX(Telefonkönyv!$B$2:$B$63,MATCH(Hívások!A743,Telefonkönyv!$C$2:$C$63,0)))</f>
        <v>Arany Attila ügyintéző</v>
      </c>
      <c r="G743" s="5">
        <f t="shared" si="23"/>
        <v>685</v>
      </c>
    </row>
    <row r="744" spans="1:7" x14ac:dyDescent="0.25">
      <c r="A744">
        <v>153</v>
      </c>
      <c r="B744" t="s">
        <v>7</v>
      </c>
      <c r="C744" s="3">
        <v>39976.68577546296</v>
      </c>
      <c r="D744" s="3">
        <v>39976.721273148149</v>
      </c>
      <c r="E744" s="2">
        <f t="shared" si="22"/>
        <v>3.549768518860219E-2</v>
      </c>
      <c r="F744" t="str">
        <f>CONCATENATE(INDEX(Telefonkönyv!$A$2:$A$63,MATCH(Hívások!A744,Telefonkönyv!$C$2:$C$63,0))," ",INDEX(Telefonkönyv!$B$2:$B$63,MATCH(Hívások!A744,Telefonkönyv!$C$2:$C$63,0)))</f>
        <v>Bozsó Zsolt ügyintéző</v>
      </c>
      <c r="G744" s="5">
        <f t="shared" si="23"/>
        <v>3950</v>
      </c>
    </row>
    <row r="745" spans="1:7" x14ac:dyDescent="0.25">
      <c r="A745">
        <v>150</v>
      </c>
      <c r="B745" t="s">
        <v>5</v>
      </c>
      <c r="C745" s="3">
        <v>39976.690509259257</v>
      </c>
      <c r="D745" s="3">
        <v>39976.700428240743</v>
      </c>
      <c r="E745" s="2">
        <f t="shared" si="22"/>
        <v>9.9189814864075743E-3</v>
      </c>
      <c r="F745" t="str">
        <f>CONCATENATE(INDEX(Telefonkönyv!$A$2:$A$63,MATCH(Hívások!A745,Telefonkönyv!$C$2:$C$63,0))," ",INDEX(Telefonkönyv!$B$2:$B$63,MATCH(Hívások!A745,Telefonkönyv!$C$2:$C$63,0)))</f>
        <v>Virt Kornél ügyintéző</v>
      </c>
      <c r="G745" s="5">
        <f t="shared" si="23"/>
        <v>1245</v>
      </c>
    </row>
    <row r="746" spans="1:7" x14ac:dyDescent="0.25">
      <c r="A746">
        <v>103</v>
      </c>
      <c r="B746" t="s">
        <v>10</v>
      </c>
      <c r="C746" s="3">
        <v>39976.693287037036</v>
      </c>
      <c r="D746" s="3">
        <v>39976.729166666664</v>
      </c>
      <c r="E746" s="2">
        <f t="shared" si="22"/>
        <v>3.587962962774327E-2</v>
      </c>
      <c r="F746" t="str">
        <f>CONCATENATE(INDEX(Telefonkönyv!$A$2:$A$63,MATCH(Hívások!A746,Telefonkönyv!$C$2:$C$63,0))," ",INDEX(Telefonkönyv!$B$2:$B$63,MATCH(Hívások!A746,Telefonkönyv!$C$2:$C$63,0)))</f>
        <v>Faluhelyi Csaba ügyintéző</v>
      </c>
      <c r="G746" s="5">
        <f t="shared" si="23"/>
        <v>4480</v>
      </c>
    </row>
    <row r="747" spans="1:7" x14ac:dyDescent="0.25">
      <c r="A747">
        <v>160</v>
      </c>
      <c r="B747" t="s">
        <v>14</v>
      </c>
      <c r="C747" s="3">
        <v>39976.697025462963</v>
      </c>
      <c r="D747" s="3">
        <v>39976.712106481478</v>
      </c>
      <c r="E747" s="2">
        <f t="shared" si="22"/>
        <v>1.5081018515047617E-2</v>
      </c>
      <c r="F747" t="str">
        <f>CONCATENATE(INDEX(Telefonkönyv!$A$2:$A$63,MATCH(Hívások!A747,Telefonkönyv!$C$2:$C$63,0))," ",INDEX(Telefonkönyv!$B$2:$B$63,MATCH(Hívások!A747,Telefonkönyv!$C$2:$C$63,0)))</f>
        <v>Fosztó Gábor ügyintéző</v>
      </c>
      <c r="G747" s="5">
        <f t="shared" si="23"/>
        <v>1805</v>
      </c>
    </row>
    <row r="748" spans="1:7" x14ac:dyDescent="0.25">
      <c r="A748">
        <v>156</v>
      </c>
      <c r="B748" t="s">
        <v>7</v>
      </c>
      <c r="C748" s="3">
        <v>39976.701527777775</v>
      </c>
      <c r="D748" s="3">
        <v>39976.734525462962</v>
      </c>
      <c r="E748" s="2">
        <f t="shared" si="22"/>
        <v>3.2997685186273884E-2</v>
      </c>
      <c r="F748" t="str">
        <f>CONCATENATE(INDEX(Telefonkönyv!$A$2:$A$63,MATCH(Hívások!A748,Telefonkönyv!$C$2:$C$63,0))," ",INDEX(Telefonkönyv!$B$2:$B$63,MATCH(Hívások!A748,Telefonkönyv!$C$2:$C$63,0)))</f>
        <v>Ormai Nikolett ügyintéző</v>
      </c>
      <c r="G748" s="5">
        <f t="shared" si="23"/>
        <v>3650</v>
      </c>
    </row>
    <row r="749" spans="1:7" x14ac:dyDescent="0.25">
      <c r="A749">
        <v>102</v>
      </c>
      <c r="B749" t="s">
        <v>11</v>
      </c>
      <c r="C749" s="3">
        <v>39976.705300925925</v>
      </c>
      <c r="D749" s="3">
        <v>39976.718634259261</v>
      </c>
      <c r="E749" s="2">
        <f t="shared" si="22"/>
        <v>1.3333333336049691E-2</v>
      </c>
      <c r="F749" t="str">
        <f>CONCATENATE(INDEX(Telefonkönyv!$A$2:$A$63,MATCH(Hívások!A749,Telefonkönyv!$C$2:$C$63,0))," ",INDEX(Telefonkönyv!$B$2:$B$63,MATCH(Hívások!A749,Telefonkönyv!$C$2:$C$63,0)))</f>
        <v>Csurgó Tivadar ügyintéző</v>
      </c>
      <c r="G749" s="5">
        <f t="shared" si="23"/>
        <v>1645</v>
      </c>
    </row>
    <row r="750" spans="1:7" x14ac:dyDescent="0.25">
      <c r="A750">
        <v>132</v>
      </c>
      <c r="B750" t="s">
        <v>5</v>
      </c>
      <c r="C750" s="3">
        <v>39976.709421296298</v>
      </c>
      <c r="D750" s="3">
        <v>39976.733541666668</v>
      </c>
      <c r="E750" s="2">
        <f t="shared" si="22"/>
        <v>2.4120370369928423E-2</v>
      </c>
      <c r="F750" t="str">
        <f>CONCATENATE(INDEX(Telefonkönyv!$A$2:$A$63,MATCH(Hívások!A750,Telefonkönyv!$C$2:$C$63,0))," ",INDEX(Telefonkönyv!$B$2:$B$63,MATCH(Hívások!A750,Telefonkönyv!$C$2:$C$63,0)))</f>
        <v>Pap Zsófia ügyintéző</v>
      </c>
      <c r="G750" s="5">
        <f t="shared" si="23"/>
        <v>2845</v>
      </c>
    </row>
    <row r="751" spans="1:7" x14ac:dyDescent="0.25">
      <c r="A751">
        <v>113</v>
      </c>
      <c r="B751" t="s">
        <v>7</v>
      </c>
      <c r="C751" s="3">
        <v>39976.709756944445</v>
      </c>
      <c r="D751" s="3">
        <v>39976.734791666669</v>
      </c>
      <c r="E751" s="2">
        <f t="shared" si="22"/>
        <v>2.5034722224518191E-2</v>
      </c>
      <c r="F751" t="str">
        <f>CONCATENATE(INDEX(Telefonkönyv!$A$2:$A$63,MATCH(Hívások!A751,Telefonkönyv!$C$2:$C$63,0))," ",INDEX(Telefonkönyv!$B$2:$B$63,MATCH(Hívások!A751,Telefonkönyv!$C$2:$C$63,0)))</f>
        <v>Toldi Tamás ügyintéző</v>
      </c>
      <c r="G751" s="5">
        <f t="shared" si="23"/>
        <v>2825</v>
      </c>
    </row>
    <row r="752" spans="1:7" x14ac:dyDescent="0.25">
      <c r="A752">
        <v>134</v>
      </c>
      <c r="B752" t="s">
        <v>4</v>
      </c>
      <c r="C752" s="3">
        <v>39976.713831018518</v>
      </c>
      <c r="D752" s="3">
        <v>39976.738541666666</v>
      </c>
      <c r="E752" s="2">
        <f t="shared" si="22"/>
        <v>2.47106481474475E-2</v>
      </c>
      <c r="F752" t="str">
        <f>CONCATENATE(INDEX(Telefonkönyv!$A$2:$A$63,MATCH(Hívások!A752,Telefonkönyv!$C$2:$C$63,0))," ",INDEX(Telefonkönyv!$B$2:$B$63,MATCH(Hívások!A752,Telefonkönyv!$C$2:$C$63,0)))</f>
        <v>Kurinyec Kinga ügyintéző</v>
      </c>
      <c r="G752" s="5">
        <f t="shared" si="23"/>
        <v>2580</v>
      </c>
    </row>
    <row r="753" spans="1:7" x14ac:dyDescent="0.25">
      <c r="A753">
        <v>158</v>
      </c>
      <c r="B753" t="s">
        <v>10</v>
      </c>
      <c r="C753" s="3">
        <v>39976.714363425926</v>
      </c>
      <c r="D753" s="3">
        <v>39976.744409722225</v>
      </c>
      <c r="E753" s="2">
        <f t="shared" si="22"/>
        <v>3.0046296298678499E-2</v>
      </c>
      <c r="F753" t="str">
        <f>CONCATENATE(INDEX(Telefonkönyv!$A$2:$A$63,MATCH(Hívások!A753,Telefonkönyv!$C$2:$C$63,0))," ",INDEX(Telefonkönyv!$B$2:$B$63,MATCH(Hívások!A753,Telefonkönyv!$C$2:$C$63,0)))</f>
        <v>Sánta Tibor középvezető</v>
      </c>
      <c r="G753" s="5">
        <f t="shared" si="23"/>
        <v>3800</v>
      </c>
    </row>
    <row r="754" spans="1:7" x14ac:dyDescent="0.25">
      <c r="A754">
        <v>136</v>
      </c>
      <c r="B754" t="s">
        <v>11</v>
      </c>
      <c r="C754" s="3">
        <v>39976.715046296296</v>
      </c>
      <c r="D754" s="3">
        <v>39976.749386574076</v>
      </c>
      <c r="E754" s="2">
        <f t="shared" si="22"/>
        <v>3.4340277779847383E-2</v>
      </c>
      <c r="F754" t="str">
        <f>CONCATENATE(INDEX(Telefonkönyv!$A$2:$A$63,MATCH(Hívások!A754,Telefonkönyv!$C$2:$C$63,0))," ",INDEX(Telefonkönyv!$B$2:$B$63,MATCH(Hívások!A754,Telefonkönyv!$C$2:$C$63,0)))</f>
        <v>Kégli Máté ügyintéző</v>
      </c>
      <c r="G754" s="5">
        <f t="shared" si="23"/>
        <v>4045</v>
      </c>
    </row>
    <row r="755" spans="1:7" x14ac:dyDescent="0.25">
      <c r="A755">
        <v>139</v>
      </c>
      <c r="B755" t="s">
        <v>9</v>
      </c>
      <c r="C755" s="3">
        <v>39976.718472222223</v>
      </c>
      <c r="D755" s="3">
        <v>39976.737928240742</v>
      </c>
      <c r="E755" s="2">
        <f t="shared" si="22"/>
        <v>1.9456018519122154E-2</v>
      </c>
      <c r="F755" t="str">
        <f>CONCATENATE(INDEX(Telefonkönyv!$A$2:$A$63,MATCH(Hívások!A755,Telefonkönyv!$C$2:$C$63,0))," ",INDEX(Telefonkönyv!$B$2:$B$63,MATCH(Hívások!A755,Telefonkönyv!$C$2:$C$63,0)))</f>
        <v>Felner Ferenc ügyintéző</v>
      </c>
      <c r="G755" s="5">
        <f t="shared" si="23"/>
        <v>2225</v>
      </c>
    </row>
    <row r="756" spans="1:7" x14ac:dyDescent="0.25">
      <c r="A756">
        <v>122</v>
      </c>
      <c r="B756" t="s">
        <v>14</v>
      </c>
      <c r="C756" s="3">
        <v>39976.722662037035</v>
      </c>
      <c r="D756" s="3">
        <v>39976.757326388892</v>
      </c>
      <c r="E756" s="2">
        <f t="shared" si="22"/>
        <v>3.4664351856918074E-2</v>
      </c>
      <c r="F756" t="str">
        <f>CONCATENATE(INDEX(Telefonkönyv!$A$2:$A$63,MATCH(Hívások!A756,Telefonkönyv!$C$2:$C$63,0))," ",INDEX(Telefonkönyv!$B$2:$B$63,MATCH(Hívások!A756,Telefonkönyv!$C$2:$C$63,0)))</f>
        <v>Láng Botond ügyintéző</v>
      </c>
      <c r="G756" s="5">
        <f t="shared" si="23"/>
        <v>4045</v>
      </c>
    </row>
    <row r="757" spans="1:7" x14ac:dyDescent="0.25">
      <c r="A757">
        <v>144</v>
      </c>
      <c r="B757" t="s">
        <v>14</v>
      </c>
      <c r="C757" s="3">
        <v>39976.726053240738</v>
      </c>
      <c r="D757" s="3">
        <v>39976.754386574074</v>
      </c>
      <c r="E757" s="2">
        <f t="shared" si="22"/>
        <v>2.8333333335467614E-2</v>
      </c>
      <c r="F757" t="str">
        <f>CONCATENATE(INDEX(Telefonkönyv!$A$2:$A$63,MATCH(Hívások!A757,Telefonkönyv!$C$2:$C$63,0))," ",INDEX(Telefonkönyv!$B$2:$B$63,MATCH(Hívások!A757,Telefonkönyv!$C$2:$C$63,0)))</f>
        <v>Bózsing Gergely ügyintéző</v>
      </c>
      <c r="G757" s="5">
        <f t="shared" si="23"/>
        <v>3325</v>
      </c>
    </row>
    <row r="758" spans="1:7" x14ac:dyDescent="0.25">
      <c r="A758">
        <v>107</v>
      </c>
      <c r="B758" t="s">
        <v>7</v>
      </c>
      <c r="C758" s="3">
        <v>39976.730543981481</v>
      </c>
      <c r="D758" s="3">
        <v>39976.766759259262</v>
      </c>
      <c r="E758" s="2">
        <f t="shared" si="22"/>
        <v>3.6215277781593613E-2</v>
      </c>
      <c r="F758" t="str">
        <f>CONCATENATE(INDEX(Telefonkönyv!$A$2:$A$63,MATCH(Hívások!A758,Telefonkönyv!$C$2:$C$63,0))," ",INDEX(Telefonkönyv!$B$2:$B$63,MATCH(Hívások!A758,Telefonkönyv!$C$2:$C$63,0)))</f>
        <v>Gál Fruzsina ügyintéző</v>
      </c>
      <c r="G758" s="5">
        <f t="shared" si="23"/>
        <v>4025</v>
      </c>
    </row>
    <row r="759" spans="1:7" x14ac:dyDescent="0.25">
      <c r="A759">
        <v>130</v>
      </c>
      <c r="B759" t="s">
        <v>10</v>
      </c>
      <c r="C759" s="3">
        <v>39976.737986111111</v>
      </c>
      <c r="D759" s="3">
        <v>39976.74790509259</v>
      </c>
      <c r="E759" s="2">
        <f t="shared" si="22"/>
        <v>9.9189814791316167E-3</v>
      </c>
      <c r="F759" t="str">
        <f>CONCATENATE(INDEX(Telefonkönyv!$A$2:$A$63,MATCH(Hívások!A759,Telefonkönyv!$C$2:$C$63,0))," ",INDEX(Telefonkönyv!$B$2:$B$63,MATCH(Hívások!A759,Telefonkönyv!$C$2:$C$63,0)))</f>
        <v>Gál Zsuzsa ügyintéző</v>
      </c>
      <c r="G759" s="5">
        <f t="shared" si="23"/>
        <v>1335</v>
      </c>
    </row>
    <row r="760" spans="1:7" x14ac:dyDescent="0.25">
      <c r="A760">
        <v>129</v>
      </c>
      <c r="B760" t="s">
        <v>10</v>
      </c>
      <c r="C760" s="3">
        <v>39976.740706018521</v>
      </c>
      <c r="D760" s="3">
        <v>39976.750949074078</v>
      </c>
      <c r="E760" s="2">
        <f t="shared" si="22"/>
        <v>1.0243055556202307E-2</v>
      </c>
      <c r="F760" t="str">
        <f>CONCATENATE(INDEX(Telefonkönyv!$A$2:$A$63,MATCH(Hívások!A760,Telefonkönyv!$C$2:$C$63,0))," ",INDEX(Telefonkönyv!$B$2:$B$63,MATCH(Hívások!A760,Telefonkönyv!$C$2:$C$63,0)))</f>
        <v>Huszár Ildikó középvezető</v>
      </c>
      <c r="G760" s="5">
        <f t="shared" si="23"/>
        <v>1335</v>
      </c>
    </row>
    <row r="761" spans="1:7" x14ac:dyDescent="0.25">
      <c r="A761">
        <v>113</v>
      </c>
      <c r="B761" t="s">
        <v>7</v>
      </c>
      <c r="C761" s="3">
        <v>39976.744664351849</v>
      </c>
      <c r="D761" s="3">
        <v>39976.778703703705</v>
      </c>
      <c r="E761" s="2">
        <f t="shared" si="22"/>
        <v>3.4039351856335998E-2</v>
      </c>
      <c r="F761" t="str">
        <f>CONCATENATE(INDEX(Telefonkönyv!$A$2:$A$63,MATCH(Hívások!A761,Telefonkönyv!$C$2:$C$63,0))," ",INDEX(Telefonkönyv!$B$2:$B$63,MATCH(Hívások!A761,Telefonkönyv!$C$2:$C$63,0)))</f>
        <v>Toldi Tamás ügyintéző</v>
      </c>
      <c r="G761" s="5">
        <f t="shared" si="23"/>
        <v>3800</v>
      </c>
    </row>
    <row r="762" spans="1:7" x14ac:dyDescent="0.25">
      <c r="A762">
        <v>158</v>
      </c>
      <c r="B762" t="s">
        <v>7</v>
      </c>
      <c r="C762" s="3">
        <v>39976.745706018519</v>
      </c>
      <c r="D762" s="3">
        <v>39976.74894675926</v>
      </c>
      <c r="E762" s="2">
        <f t="shared" si="22"/>
        <v>3.2407407416030765E-3</v>
      </c>
      <c r="F762" t="str">
        <f>CONCATENATE(INDEX(Telefonkönyv!$A$2:$A$63,MATCH(Hívások!A762,Telefonkönyv!$C$2:$C$63,0))," ",INDEX(Telefonkönyv!$B$2:$B$63,MATCH(Hívások!A762,Telefonkönyv!$C$2:$C$63,0)))</f>
        <v>Sánta Tibor középvezető</v>
      </c>
      <c r="G762" s="5">
        <f t="shared" si="23"/>
        <v>425</v>
      </c>
    </row>
    <row r="763" spans="1:7" x14ac:dyDescent="0.25">
      <c r="A763">
        <v>156</v>
      </c>
      <c r="B763" t="s">
        <v>7</v>
      </c>
      <c r="C763" s="3">
        <v>39976.74590277778</v>
      </c>
      <c r="D763" s="3">
        <v>39976.752951388888</v>
      </c>
      <c r="E763" s="2">
        <f t="shared" si="22"/>
        <v>7.0486111071659252E-3</v>
      </c>
      <c r="F763" t="str">
        <f>CONCATENATE(INDEX(Telefonkönyv!$A$2:$A$63,MATCH(Hívások!A763,Telefonkönyv!$C$2:$C$63,0))," ",INDEX(Telefonkönyv!$B$2:$B$63,MATCH(Hívások!A763,Telefonkönyv!$C$2:$C$63,0)))</f>
        <v>Ormai Nikolett ügyintéző</v>
      </c>
      <c r="G763" s="5">
        <f t="shared" si="23"/>
        <v>875</v>
      </c>
    </row>
    <row r="764" spans="1:7" x14ac:dyDescent="0.25">
      <c r="A764">
        <v>117</v>
      </c>
      <c r="B764" t="s">
        <v>5</v>
      </c>
      <c r="C764" s="3">
        <v>39976.753252314818</v>
      </c>
      <c r="D764" s="3">
        <v>39976.775578703702</v>
      </c>
      <c r="E764" s="2">
        <f t="shared" si="22"/>
        <v>2.2326388883811887E-2</v>
      </c>
      <c r="F764" t="str">
        <f>CONCATENATE(INDEX(Telefonkönyv!$A$2:$A$63,MATCH(Hívások!A764,Telefonkönyv!$C$2:$C$63,0))," ",INDEX(Telefonkönyv!$B$2:$B$63,MATCH(Hívások!A764,Telefonkönyv!$C$2:$C$63,0)))</f>
        <v>Ordasi Judit ügyintéző</v>
      </c>
      <c r="G764" s="5">
        <f t="shared" si="23"/>
        <v>2685</v>
      </c>
    </row>
    <row r="765" spans="1:7" x14ac:dyDescent="0.25">
      <c r="A765">
        <v>147</v>
      </c>
      <c r="B765" t="s">
        <v>11</v>
      </c>
      <c r="C765" s="3">
        <v>39976.7575</v>
      </c>
      <c r="D765" s="3">
        <v>39976.797881944447</v>
      </c>
      <c r="E765" s="2">
        <f t="shared" si="22"/>
        <v>4.0381944447290152E-2</v>
      </c>
      <c r="F765" t="str">
        <f>CONCATENATE(INDEX(Telefonkönyv!$A$2:$A$63,MATCH(Hívások!A765,Telefonkönyv!$C$2:$C$63,0))," ",INDEX(Telefonkönyv!$B$2:$B$63,MATCH(Hívások!A765,Telefonkönyv!$C$2:$C$63,0)))</f>
        <v>Holman Edit felsővezető</v>
      </c>
      <c r="G765" s="5">
        <f t="shared" si="23"/>
        <v>4765</v>
      </c>
    </row>
    <row r="766" spans="1:7" x14ac:dyDescent="0.25">
      <c r="A766">
        <v>158</v>
      </c>
      <c r="B766" t="s">
        <v>10</v>
      </c>
      <c r="C766" s="3">
        <v>39976.757974537039</v>
      </c>
      <c r="D766" s="3">
        <v>39976.791759259257</v>
      </c>
      <c r="E766" s="2">
        <f t="shared" si="22"/>
        <v>3.3784722218115348E-2</v>
      </c>
      <c r="F766" t="str">
        <f>CONCATENATE(INDEX(Telefonkönyv!$A$2:$A$63,MATCH(Hívások!A766,Telefonkönyv!$C$2:$C$63,0))," ",INDEX(Telefonkönyv!$B$2:$B$63,MATCH(Hívások!A766,Telefonkönyv!$C$2:$C$63,0)))</f>
        <v>Sánta Tibor középvezető</v>
      </c>
      <c r="G766" s="5">
        <f t="shared" si="23"/>
        <v>4225</v>
      </c>
    </row>
    <row r="767" spans="1:7" x14ac:dyDescent="0.25">
      <c r="A767">
        <v>120</v>
      </c>
      <c r="B767" t="s">
        <v>12</v>
      </c>
      <c r="C767" s="3">
        <v>39976.762303240743</v>
      </c>
      <c r="D767" s="3">
        <v>39976.77138888889</v>
      </c>
      <c r="E767" s="2">
        <f t="shared" si="22"/>
        <v>9.0856481474475004E-3</v>
      </c>
      <c r="F767" t="str">
        <f>CONCATENATE(INDEX(Telefonkönyv!$A$2:$A$63,MATCH(Hívások!A767,Telefonkönyv!$C$2:$C$63,0))," ",INDEX(Telefonkönyv!$B$2:$B$63,MATCH(Hívások!A767,Telefonkönyv!$C$2:$C$63,0)))</f>
        <v>Szalay Ákos ügyintéző</v>
      </c>
      <c r="G767" s="5">
        <f t="shared" si="23"/>
        <v>1100</v>
      </c>
    </row>
    <row r="768" spans="1:7" x14ac:dyDescent="0.25">
      <c r="A768">
        <v>123</v>
      </c>
      <c r="B768" t="s">
        <v>7</v>
      </c>
      <c r="C768" s="3">
        <v>39976.762453703705</v>
      </c>
      <c r="D768" s="3">
        <v>39976.802372685182</v>
      </c>
      <c r="E768" s="2">
        <f t="shared" si="22"/>
        <v>3.9918981477967463E-2</v>
      </c>
      <c r="F768" t="str">
        <f>CONCATENATE(INDEX(Telefonkönyv!$A$2:$A$63,MATCH(Hívások!A768,Telefonkönyv!$C$2:$C$63,0))," ",INDEX(Telefonkönyv!$B$2:$B$63,MATCH(Hívások!A768,Telefonkönyv!$C$2:$C$63,0)))</f>
        <v>Juhász Andrea ügyintéző</v>
      </c>
      <c r="G768" s="5">
        <f t="shared" si="23"/>
        <v>4400</v>
      </c>
    </row>
    <row r="769" spans="1:7" x14ac:dyDescent="0.25">
      <c r="A769">
        <v>122</v>
      </c>
      <c r="B769" t="s">
        <v>14</v>
      </c>
      <c r="C769" s="3">
        <v>39976.76295138889</v>
      </c>
      <c r="D769" s="3">
        <v>39976.763287037036</v>
      </c>
      <c r="E769" s="2">
        <f t="shared" si="22"/>
        <v>3.3564814657438546E-4</v>
      </c>
      <c r="F769" t="str">
        <f>CONCATENATE(INDEX(Telefonkönyv!$A$2:$A$63,MATCH(Hívások!A769,Telefonkönyv!$C$2:$C$63,0))," ",INDEX(Telefonkönyv!$B$2:$B$63,MATCH(Hívások!A769,Telefonkönyv!$C$2:$C$63,0)))</f>
        <v>Láng Botond ügyintéző</v>
      </c>
      <c r="G769" s="5">
        <f t="shared" si="23"/>
        <v>125</v>
      </c>
    </row>
    <row r="770" spans="1:7" x14ac:dyDescent="0.25">
      <c r="A770">
        <v>131</v>
      </c>
      <c r="B770" t="s">
        <v>5</v>
      </c>
      <c r="C770" s="3">
        <v>39976.767129629632</v>
      </c>
      <c r="D770" s="3">
        <v>39976.767870370371</v>
      </c>
      <c r="E770" s="2">
        <f t="shared" si="22"/>
        <v>7.4074073927477002E-4</v>
      </c>
      <c r="F770" t="str">
        <f>CONCATENATE(INDEX(Telefonkönyv!$A$2:$A$63,MATCH(Hívások!A770,Telefonkönyv!$C$2:$C$63,0))," ",INDEX(Telefonkönyv!$B$2:$B$63,MATCH(Hívások!A770,Telefonkönyv!$C$2:$C$63,0)))</f>
        <v>Arany Attila ügyintéző</v>
      </c>
      <c r="G770" s="5">
        <f t="shared" si="23"/>
        <v>205</v>
      </c>
    </row>
    <row r="771" spans="1:7" x14ac:dyDescent="0.25">
      <c r="A771">
        <v>156</v>
      </c>
      <c r="B771" t="s">
        <v>7</v>
      </c>
      <c r="C771" s="3">
        <v>39976.768055555556</v>
      </c>
      <c r="D771" s="3">
        <v>39976.777511574073</v>
      </c>
      <c r="E771" s="2">
        <f t="shared" ref="E771:E834" si="24">D771-C771</f>
        <v>9.4560185170848854E-3</v>
      </c>
      <c r="F771" t="str">
        <f>CONCATENATE(INDEX(Telefonkönyv!$A$2:$A$63,MATCH(Hívások!A771,Telefonkönyv!$C$2:$C$63,0))," ",INDEX(Telefonkönyv!$B$2:$B$63,MATCH(Hívások!A771,Telefonkönyv!$C$2:$C$63,0)))</f>
        <v>Ormai Nikolett ügyintéző</v>
      </c>
      <c r="G771" s="5">
        <f t="shared" ref="G771:G834" si="25">VLOOKUP(B771,$P$2:$S$13,3,FALSE)+IF(SECOND(E771)=0,MINUTE(E771),MINUTE(E771)+1)*VLOOKUP(B771,$P$2:$S$13,4,FALSE)</f>
        <v>1100</v>
      </c>
    </row>
    <row r="772" spans="1:7" x14ac:dyDescent="0.25">
      <c r="A772">
        <v>115</v>
      </c>
      <c r="B772" t="s">
        <v>14</v>
      </c>
      <c r="C772" s="3">
        <v>39976.768113425926</v>
      </c>
      <c r="D772" s="3">
        <v>39976.799780092595</v>
      </c>
      <c r="E772" s="2">
        <f t="shared" si="24"/>
        <v>3.1666666669480037E-2</v>
      </c>
      <c r="F772" t="str">
        <f>CONCATENATE(INDEX(Telefonkönyv!$A$2:$A$63,MATCH(Hívások!A772,Telefonkönyv!$C$2:$C$63,0))," ",INDEX(Telefonkönyv!$B$2:$B$63,MATCH(Hívások!A772,Telefonkönyv!$C$2:$C$63,0)))</f>
        <v>Marosi István ügyintéző</v>
      </c>
      <c r="G772" s="5">
        <f t="shared" si="25"/>
        <v>3725</v>
      </c>
    </row>
    <row r="773" spans="1:7" x14ac:dyDescent="0.25">
      <c r="A773">
        <v>127</v>
      </c>
      <c r="B773" t="s">
        <v>4</v>
      </c>
      <c r="C773" s="3">
        <v>39976.769062500003</v>
      </c>
      <c r="D773" s="3">
        <v>39976.806435185186</v>
      </c>
      <c r="E773" s="2">
        <f t="shared" si="24"/>
        <v>3.7372685183072463E-2</v>
      </c>
      <c r="F773" t="str">
        <f>CONCATENATE(INDEX(Telefonkönyv!$A$2:$A$63,MATCH(Hívások!A773,Telefonkönyv!$C$2:$C$63,0))," ",INDEX(Telefonkönyv!$B$2:$B$63,MATCH(Hívások!A773,Telefonkönyv!$C$2:$C$63,0)))</f>
        <v>Polgár Zsuzsa ügyintéző</v>
      </c>
      <c r="G773" s="5">
        <f t="shared" si="25"/>
        <v>3840</v>
      </c>
    </row>
    <row r="774" spans="1:7" x14ac:dyDescent="0.25">
      <c r="A774">
        <v>136</v>
      </c>
      <c r="B774" t="s">
        <v>11</v>
      </c>
      <c r="C774" s="3">
        <v>39976.769687499997</v>
      </c>
      <c r="D774" s="3">
        <v>39976.804479166669</v>
      </c>
      <c r="E774" s="2">
        <f t="shared" si="24"/>
        <v>3.479166667239042E-2</v>
      </c>
      <c r="F774" t="str">
        <f>CONCATENATE(INDEX(Telefonkönyv!$A$2:$A$63,MATCH(Hívások!A774,Telefonkönyv!$C$2:$C$63,0))," ",INDEX(Telefonkönyv!$B$2:$B$63,MATCH(Hívások!A774,Telefonkönyv!$C$2:$C$63,0)))</f>
        <v>Kégli Máté ügyintéző</v>
      </c>
      <c r="G774" s="5">
        <f t="shared" si="25"/>
        <v>4125</v>
      </c>
    </row>
    <row r="775" spans="1:7" x14ac:dyDescent="0.25">
      <c r="A775">
        <v>112</v>
      </c>
      <c r="B775" t="s">
        <v>13</v>
      </c>
      <c r="C775" s="3">
        <v>39976.769756944443</v>
      </c>
      <c r="D775" s="3">
        <v>39976.789502314816</v>
      </c>
      <c r="E775" s="2">
        <f t="shared" si="24"/>
        <v>1.9745370373129845E-2</v>
      </c>
      <c r="F775" t="str">
        <f>CONCATENATE(INDEX(Telefonkönyv!$A$2:$A$63,MATCH(Hívások!A775,Telefonkönyv!$C$2:$C$63,0))," ",INDEX(Telefonkönyv!$B$2:$B$63,MATCH(Hívások!A775,Telefonkönyv!$C$2:$C$63,0)))</f>
        <v>Tóth Vanda ügyintéző</v>
      </c>
      <c r="G775" s="5">
        <f t="shared" si="25"/>
        <v>2365</v>
      </c>
    </row>
    <row r="776" spans="1:7" x14ac:dyDescent="0.25">
      <c r="A776">
        <v>108</v>
      </c>
      <c r="B776" t="s">
        <v>13</v>
      </c>
      <c r="C776" s="3">
        <v>39976.775578703702</v>
      </c>
      <c r="D776" s="3">
        <v>39976.777118055557</v>
      </c>
      <c r="E776" s="2">
        <f t="shared" si="24"/>
        <v>1.5393518551718444E-3</v>
      </c>
      <c r="F776" t="str">
        <f>CONCATENATE(INDEX(Telefonkönyv!$A$2:$A$63,MATCH(Hívások!A776,Telefonkönyv!$C$2:$C$63,0))," ",INDEX(Telefonkönyv!$B$2:$B$63,MATCH(Hívások!A776,Telefonkönyv!$C$2:$C$63,0)))</f>
        <v>Csurai Fruzsina ügyintéző</v>
      </c>
      <c r="G776" s="5">
        <f t="shared" si="25"/>
        <v>285</v>
      </c>
    </row>
    <row r="777" spans="1:7" x14ac:dyDescent="0.25">
      <c r="A777">
        <v>134</v>
      </c>
      <c r="B777" t="s">
        <v>4</v>
      </c>
      <c r="C777" s="3">
        <v>39976.776331018518</v>
      </c>
      <c r="D777" s="3">
        <v>39976.798321759263</v>
      </c>
      <c r="E777" s="2">
        <f t="shared" si="24"/>
        <v>2.199074074451346E-2</v>
      </c>
      <c r="F777" t="str">
        <f>CONCATENATE(INDEX(Telefonkönyv!$A$2:$A$63,MATCH(Hívások!A777,Telefonkönyv!$C$2:$C$63,0))," ",INDEX(Telefonkönyv!$B$2:$B$63,MATCH(Hívások!A777,Telefonkönyv!$C$2:$C$63,0)))</f>
        <v>Kurinyec Kinga ügyintéző</v>
      </c>
      <c r="G777" s="5">
        <f t="shared" si="25"/>
        <v>2300</v>
      </c>
    </row>
    <row r="778" spans="1:7" x14ac:dyDescent="0.25">
      <c r="A778">
        <v>131</v>
      </c>
      <c r="B778" t="s">
        <v>5</v>
      </c>
      <c r="C778" s="3">
        <v>39976.776597222219</v>
      </c>
      <c r="D778" s="3">
        <v>39976.817511574074</v>
      </c>
      <c r="E778" s="2">
        <f t="shared" si="24"/>
        <v>4.0914351855462883E-2</v>
      </c>
      <c r="F778" t="str">
        <f>CONCATENATE(INDEX(Telefonkönyv!$A$2:$A$63,MATCH(Hívások!A778,Telefonkönyv!$C$2:$C$63,0))," ",INDEX(Telefonkönyv!$B$2:$B$63,MATCH(Hívások!A778,Telefonkönyv!$C$2:$C$63,0)))</f>
        <v>Arany Attila ügyintéző</v>
      </c>
      <c r="G778" s="5">
        <f t="shared" si="25"/>
        <v>4765</v>
      </c>
    </row>
    <row r="779" spans="1:7" x14ac:dyDescent="0.25">
      <c r="A779">
        <v>151</v>
      </c>
      <c r="B779" t="s">
        <v>15</v>
      </c>
      <c r="C779" s="3">
        <v>39977.358414351853</v>
      </c>
      <c r="D779" s="3">
        <v>39977.385196759256</v>
      </c>
      <c r="E779" s="2">
        <f t="shared" si="24"/>
        <v>2.6782407403516117E-2</v>
      </c>
      <c r="F779" t="str">
        <f>CONCATENATE(INDEX(Telefonkönyv!$A$2:$A$63,MATCH(Hívások!A779,Telefonkönyv!$C$2:$C$63,0))," ",INDEX(Telefonkönyv!$B$2:$B$63,MATCH(Hívások!A779,Telefonkönyv!$C$2:$C$63,0)))</f>
        <v>Lovas Helga ügyintéző</v>
      </c>
      <c r="G779" s="5">
        <f t="shared" si="25"/>
        <v>3375</v>
      </c>
    </row>
    <row r="780" spans="1:7" x14ac:dyDescent="0.25">
      <c r="A780">
        <v>123</v>
      </c>
      <c r="B780" t="s">
        <v>7</v>
      </c>
      <c r="C780" s="3">
        <v>39977.364016203705</v>
      </c>
      <c r="D780" s="3">
        <v>39977.405555555553</v>
      </c>
      <c r="E780" s="2">
        <f t="shared" si="24"/>
        <v>4.1539351848769002E-2</v>
      </c>
      <c r="F780" t="str">
        <f>CONCATENATE(INDEX(Telefonkönyv!$A$2:$A$63,MATCH(Hívások!A780,Telefonkönyv!$C$2:$C$63,0))," ",INDEX(Telefonkönyv!$B$2:$B$63,MATCH(Hívások!A780,Telefonkönyv!$C$2:$C$63,0)))</f>
        <v>Juhász Andrea ügyintéző</v>
      </c>
      <c r="G780" s="5">
        <f t="shared" si="25"/>
        <v>4550</v>
      </c>
    </row>
    <row r="781" spans="1:7" x14ac:dyDescent="0.25">
      <c r="A781">
        <v>140</v>
      </c>
      <c r="B781" t="s">
        <v>5</v>
      </c>
      <c r="C781" s="3">
        <v>39977.364606481482</v>
      </c>
      <c r="D781" s="3">
        <v>39977.36577546296</v>
      </c>
      <c r="E781" s="2">
        <f t="shared" si="24"/>
        <v>1.1689814782585017E-3</v>
      </c>
      <c r="F781" t="str">
        <f>CONCATENATE(INDEX(Telefonkönyv!$A$2:$A$63,MATCH(Hívások!A781,Telefonkönyv!$C$2:$C$63,0))," ",INDEX(Telefonkönyv!$B$2:$B$63,MATCH(Hívások!A781,Telefonkönyv!$C$2:$C$63,0)))</f>
        <v>Szunomár Flóra ügyintéző</v>
      </c>
      <c r="G781" s="5">
        <f t="shared" si="25"/>
        <v>205</v>
      </c>
    </row>
    <row r="782" spans="1:7" x14ac:dyDescent="0.25">
      <c r="A782">
        <v>160</v>
      </c>
      <c r="B782" t="s">
        <v>14</v>
      </c>
      <c r="C782" s="3">
        <v>39977.364687499998</v>
      </c>
      <c r="D782" s="3">
        <v>39977.386307870373</v>
      </c>
      <c r="E782" s="2">
        <f t="shared" si="24"/>
        <v>2.1620370374876074E-2</v>
      </c>
      <c r="F782" t="str">
        <f>CONCATENATE(INDEX(Telefonkönyv!$A$2:$A$63,MATCH(Hívások!A782,Telefonkönyv!$C$2:$C$63,0))," ",INDEX(Telefonkönyv!$B$2:$B$63,MATCH(Hívások!A782,Telefonkönyv!$C$2:$C$63,0)))</f>
        <v>Fosztó Gábor ügyintéző</v>
      </c>
      <c r="G782" s="5">
        <f t="shared" si="25"/>
        <v>2605</v>
      </c>
    </row>
    <row r="783" spans="1:7" x14ac:dyDescent="0.25">
      <c r="A783">
        <v>129</v>
      </c>
      <c r="B783" t="s">
        <v>7</v>
      </c>
      <c r="C783" s="3">
        <v>39977.365324074075</v>
      </c>
      <c r="D783" s="3">
        <v>39977.391898148147</v>
      </c>
      <c r="E783" s="2">
        <f t="shared" si="24"/>
        <v>2.6574074072414078E-2</v>
      </c>
      <c r="F783" t="str">
        <f>CONCATENATE(INDEX(Telefonkönyv!$A$2:$A$63,MATCH(Hívások!A783,Telefonkönyv!$C$2:$C$63,0))," ",INDEX(Telefonkönyv!$B$2:$B$63,MATCH(Hívások!A783,Telefonkönyv!$C$2:$C$63,0)))</f>
        <v>Huszár Ildikó középvezető</v>
      </c>
      <c r="G783" s="5">
        <f t="shared" si="25"/>
        <v>2975</v>
      </c>
    </row>
    <row r="784" spans="1:7" x14ac:dyDescent="0.25">
      <c r="A784">
        <v>158</v>
      </c>
      <c r="B784" t="s">
        <v>5</v>
      </c>
      <c r="C784" s="3">
        <v>39977.367974537039</v>
      </c>
      <c r="D784" s="3">
        <v>39977.368391203701</v>
      </c>
      <c r="E784" s="2">
        <f t="shared" si="24"/>
        <v>4.1666666220407933E-4</v>
      </c>
      <c r="F784" t="str">
        <f>CONCATENATE(INDEX(Telefonkönyv!$A$2:$A$63,MATCH(Hívások!A784,Telefonkönyv!$C$2:$C$63,0))," ",INDEX(Telefonkönyv!$B$2:$B$63,MATCH(Hívások!A784,Telefonkönyv!$C$2:$C$63,0)))</f>
        <v>Sánta Tibor középvezető</v>
      </c>
      <c r="G784" s="5">
        <f t="shared" si="25"/>
        <v>125</v>
      </c>
    </row>
    <row r="785" spans="1:7" x14ac:dyDescent="0.25">
      <c r="A785">
        <v>121</v>
      </c>
      <c r="B785" t="s">
        <v>7</v>
      </c>
      <c r="C785" s="3">
        <v>39977.368206018517</v>
      </c>
      <c r="D785" s="3">
        <v>39977.39099537037</v>
      </c>
      <c r="E785" s="2">
        <f t="shared" si="24"/>
        <v>2.2789351853134576E-2</v>
      </c>
      <c r="F785" t="str">
        <f>CONCATENATE(INDEX(Telefonkönyv!$A$2:$A$63,MATCH(Hívások!A785,Telefonkönyv!$C$2:$C$63,0))," ",INDEX(Telefonkönyv!$B$2:$B$63,MATCH(Hívások!A785,Telefonkönyv!$C$2:$C$63,0)))</f>
        <v>Palles Katalin ügyintéző</v>
      </c>
      <c r="G785" s="5">
        <f t="shared" si="25"/>
        <v>2525</v>
      </c>
    </row>
    <row r="786" spans="1:7" x14ac:dyDescent="0.25">
      <c r="A786">
        <v>134</v>
      </c>
      <c r="B786" t="s">
        <v>4</v>
      </c>
      <c r="C786" s="3">
        <v>39977.370358796295</v>
      </c>
      <c r="D786" s="3">
        <v>39977.386238425926</v>
      </c>
      <c r="E786" s="2">
        <f t="shared" si="24"/>
        <v>1.5879629630944692E-2</v>
      </c>
      <c r="F786" t="str">
        <f>CONCATENATE(INDEX(Telefonkönyv!$A$2:$A$63,MATCH(Hívások!A786,Telefonkönyv!$C$2:$C$63,0))," ",INDEX(Telefonkönyv!$B$2:$B$63,MATCH(Hívások!A786,Telefonkönyv!$C$2:$C$63,0)))</f>
        <v>Kurinyec Kinga ügyintéző</v>
      </c>
      <c r="G786" s="5">
        <f t="shared" si="25"/>
        <v>1670</v>
      </c>
    </row>
    <row r="787" spans="1:7" x14ac:dyDescent="0.25">
      <c r="A787">
        <v>137</v>
      </c>
      <c r="B787" t="s">
        <v>9</v>
      </c>
      <c r="C787" s="3">
        <v>39977.373194444444</v>
      </c>
      <c r="D787" s="3">
        <v>39977.393576388888</v>
      </c>
      <c r="E787" s="2">
        <f t="shared" si="24"/>
        <v>2.0381944443215616E-2</v>
      </c>
      <c r="F787" t="str">
        <f>CONCATENATE(INDEX(Telefonkönyv!$A$2:$A$63,MATCH(Hívások!A787,Telefonkönyv!$C$2:$C$63,0))," ",INDEX(Telefonkönyv!$B$2:$B$63,MATCH(Hívások!A787,Telefonkönyv!$C$2:$C$63,0)))</f>
        <v>Bertalan József ügyintéző</v>
      </c>
      <c r="G787" s="5">
        <f t="shared" si="25"/>
        <v>2300</v>
      </c>
    </row>
    <row r="788" spans="1:7" x14ac:dyDescent="0.25">
      <c r="A788">
        <v>159</v>
      </c>
      <c r="B788" t="s">
        <v>4</v>
      </c>
      <c r="C788" s="3">
        <v>39977.3752662037</v>
      </c>
      <c r="D788" s="3">
        <v>39977.413182870368</v>
      </c>
      <c r="E788" s="2">
        <f t="shared" si="24"/>
        <v>3.7916666668024845E-2</v>
      </c>
      <c r="F788" t="str">
        <f>CONCATENATE(INDEX(Telefonkönyv!$A$2:$A$63,MATCH(Hívások!A788,Telefonkönyv!$C$2:$C$63,0))," ",INDEX(Telefonkönyv!$B$2:$B$63,MATCH(Hívások!A788,Telefonkönyv!$C$2:$C$63,0)))</f>
        <v>Pap Nikolett ügyintéző</v>
      </c>
      <c r="G788" s="5">
        <f t="shared" si="25"/>
        <v>3910</v>
      </c>
    </row>
    <row r="789" spans="1:7" x14ac:dyDescent="0.25">
      <c r="A789">
        <v>104</v>
      </c>
      <c r="B789" t="s">
        <v>5</v>
      </c>
      <c r="C789" s="3">
        <v>39977.375717592593</v>
      </c>
      <c r="D789" s="3">
        <v>39977.383379629631</v>
      </c>
      <c r="E789" s="2">
        <f t="shared" si="24"/>
        <v>7.662037038244307E-3</v>
      </c>
      <c r="F789" t="str">
        <f>CONCATENATE(INDEX(Telefonkönyv!$A$2:$A$63,MATCH(Hívások!A789,Telefonkönyv!$C$2:$C$63,0))," ",INDEX(Telefonkönyv!$B$2:$B$63,MATCH(Hívások!A789,Telefonkönyv!$C$2:$C$63,0)))</f>
        <v>Laki Tamara ügyintéző</v>
      </c>
      <c r="G789" s="5">
        <f t="shared" si="25"/>
        <v>1005</v>
      </c>
    </row>
    <row r="790" spans="1:7" x14ac:dyDescent="0.25">
      <c r="A790">
        <v>117</v>
      </c>
      <c r="B790" t="s">
        <v>5</v>
      </c>
      <c r="C790" s="3">
        <v>39977.376701388886</v>
      </c>
      <c r="D790" s="3">
        <v>39977.391956018517</v>
      </c>
      <c r="E790" s="2">
        <f t="shared" si="24"/>
        <v>1.5254629630362615E-2</v>
      </c>
      <c r="F790" t="str">
        <f>CONCATENATE(INDEX(Telefonkönyv!$A$2:$A$63,MATCH(Hívások!A790,Telefonkönyv!$C$2:$C$63,0))," ",INDEX(Telefonkönyv!$B$2:$B$63,MATCH(Hívások!A790,Telefonkönyv!$C$2:$C$63,0)))</f>
        <v>Ordasi Judit ügyintéző</v>
      </c>
      <c r="G790" s="5">
        <f t="shared" si="25"/>
        <v>1805</v>
      </c>
    </row>
    <row r="791" spans="1:7" x14ac:dyDescent="0.25">
      <c r="A791">
        <v>132</v>
      </c>
      <c r="B791" t="s">
        <v>5</v>
      </c>
      <c r="C791" s="3">
        <v>39977.380277777775</v>
      </c>
      <c r="D791" s="3">
        <v>39977.38484953704</v>
      </c>
      <c r="E791" s="2">
        <f t="shared" si="24"/>
        <v>4.5717592656728812E-3</v>
      </c>
      <c r="F791" t="str">
        <f>CONCATENATE(INDEX(Telefonkönyv!$A$2:$A$63,MATCH(Hívások!A791,Telefonkönyv!$C$2:$C$63,0))," ",INDEX(Telefonkönyv!$B$2:$B$63,MATCH(Hívások!A791,Telefonkönyv!$C$2:$C$63,0)))</f>
        <v>Pap Zsófia ügyintéző</v>
      </c>
      <c r="G791" s="5">
        <f t="shared" si="25"/>
        <v>605</v>
      </c>
    </row>
    <row r="792" spans="1:7" x14ac:dyDescent="0.25">
      <c r="A792">
        <v>143</v>
      </c>
      <c r="B792" t="s">
        <v>9</v>
      </c>
      <c r="C792" s="3">
        <v>39977.382939814815</v>
      </c>
      <c r="D792" s="3">
        <v>39977.403773148151</v>
      </c>
      <c r="E792" s="2">
        <f t="shared" si="24"/>
        <v>2.0833333335758653E-2</v>
      </c>
      <c r="F792" t="str">
        <f>CONCATENATE(INDEX(Telefonkönyv!$A$2:$A$63,MATCH(Hívások!A792,Telefonkönyv!$C$2:$C$63,0))," ",INDEX(Telefonkönyv!$B$2:$B$63,MATCH(Hívások!A792,Telefonkönyv!$C$2:$C$63,0)))</f>
        <v>Tringel Franciska ügyintéző</v>
      </c>
      <c r="G792" s="5">
        <f t="shared" si="25"/>
        <v>2300</v>
      </c>
    </row>
    <row r="793" spans="1:7" x14ac:dyDescent="0.25">
      <c r="A793">
        <v>107</v>
      </c>
      <c r="B793" t="s">
        <v>7</v>
      </c>
      <c r="C793" s="3">
        <v>39977.391585648147</v>
      </c>
      <c r="D793" s="3">
        <v>39977.405659722222</v>
      </c>
      <c r="E793" s="2">
        <f t="shared" si="24"/>
        <v>1.4074074075324461E-2</v>
      </c>
      <c r="F793" t="str">
        <f>CONCATENATE(INDEX(Telefonkönyv!$A$2:$A$63,MATCH(Hívások!A793,Telefonkönyv!$C$2:$C$63,0))," ",INDEX(Telefonkönyv!$B$2:$B$63,MATCH(Hívások!A793,Telefonkönyv!$C$2:$C$63,0)))</f>
        <v>Gál Fruzsina ügyintéző</v>
      </c>
      <c r="G793" s="5">
        <f t="shared" si="25"/>
        <v>1625</v>
      </c>
    </row>
    <row r="794" spans="1:7" x14ac:dyDescent="0.25">
      <c r="A794">
        <v>118</v>
      </c>
      <c r="B794" t="s">
        <v>5</v>
      </c>
      <c r="C794" s="3">
        <v>39977.395324074074</v>
      </c>
      <c r="D794" s="3">
        <v>39977.409942129627</v>
      </c>
      <c r="E794" s="2">
        <f t="shared" si="24"/>
        <v>1.4618055553000886E-2</v>
      </c>
      <c r="F794" t="str">
        <f>CONCATENATE(INDEX(Telefonkönyv!$A$2:$A$63,MATCH(Hívások!A794,Telefonkönyv!$C$2:$C$63,0))," ",INDEX(Telefonkönyv!$B$2:$B$63,MATCH(Hívások!A794,Telefonkönyv!$C$2:$C$63,0)))</f>
        <v>Ondrejó Anna ügyintéző</v>
      </c>
      <c r="G794" s="5">
        <f t="shared" si="25"/>
        <v>1805</v>
      </c>
    </row>
    <row r="795" spans="1:7" x14ac:dyDescent="0.25">
      <c r="A795">
        <v>134</v>
      </c>
      <c r="B795" t="s">
        <v>4</v>
      </c>
      <c r="C795" s="3">
        <v>39977.412187499998</v>
      </c>
      <c r="D795" s="3">
        <v>39977.433229166665</v>
      </c>
      <c r="E795" s="2">
        <f t="shared" si="24"/>
        <v>2.1041666666860692E-2</v>
      </c>
      <c r="F795" t="str">
        <f>CONCATENATE(INDEX(Telefonkönyv!$A$2:$A$63,MATCH(Hívások!A795,Telefonkönyv!$C$2:$C$63,0))," ",INDEX(Telefonkönyv!$B$2:$B$63,MATCH(Hívások!A795,Telefonkönyv!$C$2:$C$63,0)))</f>
        <v>Kurinyec Kinga ügyintéző</v>
      </c>
      <c r="G795" s="5">
        <f t="shared" si="25"/>
        <v>2230</v>
      </c>
    </row>
    <row r="796" spans="1:7" x14ac:dyDescent="0.25">
      <c r="A796">
        <v>123</v>
      </c>
      <c r="B796" t="s">
        <v>7</v>
      </c>
      <c r="C796" s="3">
        <v>39977.412604166668</v>
      </c>
      <c r="D796" s="3">
        <v>39977.417141203703</v>
      </c>
      <c r="E796" s="2">
        <f t="shared" si="24"/>
        <v>4.537037035333924E-3</v>
      </c>
      <c r="F796" t="str">
        <f>CONCATENATE(INDEX(Telefonkönyv!$A$2:$A$63,MATCH(Hívások!A796,Telefonkönyv!$C$2:$C$63,0))," ",INDEX(Telefonkönyv!$B$2:$B$63,MATCH(Hívások!A796,Telefonkönyv!$C$2:$C$63,0)))</f>
        <v>Juhász Andrea ügyintéző</v>
      </c>
      <c r="G796" s="5">
        <f t="shared" si="25"/>
        <v>575</v>
      </c>
    </row>
    <row r="797" spans="1:7" x14ac:dyDescent="0.25">
      <c r="A797">
        <v>132</v>
      </c>
      <c r="B797" t="s">
        <v>5</v>
      </c>
      <c r="C797" s="3">
        <v>39977.416192129633</v>
      </c>
      <c r="D797" s="3">
        <v>39977.418483796297</v>
      </c>
      <c r="E797" s="2">
        <f t="shared" si="24"/>
        <v>2.2916666639503092E-3</v>
      </c>
      <c r="F797" t="str">
        <f>CONCATENATE(INDEX(Telefonkönyv!$A$2:$A$63,MATCH(Hívások!A797,Telefonkönyv!$C$2:$C$63,0))," ",INDEX(Telefonkönyv!$B$2:$B$63,MATCH(Hívások!A797,Telefonkönyv!$C$2:$C$63,0)))</f>
        <v>Pap Zsófia ügyintéző</v>
      </c>
      <c r="G797" s="5">
        <f t="shared" si="25"/>
        <v>365</v>
      </c>
    </row>
    <row r="798" spans="1:7" x14ac:dyDescent="0.25">
      <c r="A798">
        <v>161</v>
      </c>
      <c r="B798" t="s">
        <v>9</v>
      </c>
      <c r="C798" s="3">
        <v>39977.417488425926</v>
      </c>
      <c r="D798" s="3">
        <v>39977.437951388885</v>
      </c>
      <c r="E798" s="2">
        <f t="shared" si="24"/>
        <v>2.046296295884531E-2</v>
      </c>
      <c r="F798" t="str">
        <f>CONCATENATE(INDEX(Telefonkönyv!$A$2:$A$63,MATCH(Hívások!A798,Telefonkönyv!$C$2:$C$63,0))," ",INDEX(Telefonkönyv!$B$2:$B$63,MATCH(Hívások!A798,Telefonkönyv!$C$2:$C$63,0)))</f>
        <v>Gál Pál ügyintéző</v>
      </c>
      <c r="G798" s="5">
        <f t="shared" si="25"/>
        <v>2300</v>
      </c>
    </row>
    <row r="799" spans="1:7" x14ac:dyDescent="0.25">
      <c r="A799">
        <v>130</v>
      </c>
      <c r="B799" t="s">
        <v>10</v>
      </c>
      <c r="C799" s="3">
        <v>39977.421851851854</v>
      </c>
      <c r="D799" s="3">
        <v>39977.439641203702</v>
      </c>
      <c r="E799" s="2">
        <f t="shared" si="24"/>
        <v>1.7789351848477963E-2</v>
      </c>
      <c r="F799" t="str">
        <f>CONCATENATE(INDEX(Telefonkönyv!$A$2:$A$63,MATCH(Hívások!A799,Telefonkönyv!$C$2:$C$63,0))," ",INDEX(Telefonkönyv!$B$2:$B$63,MATCH(Hívások!A799,Telefonkönyv!$C$2:$C$63,0)))</f>
        <v>Gál Zsuzsa ügyintéző</v>
      </c>
      <c r="G799" s="5">
        <f t="shared" si="25"/>
        <v>2270</v>
      </c>
    </row>
    <row r="800" spans="1:7" x14ac:dyDescent="0.25">
      <c r="A800">
        <v>139</v>
      </c>
      <c r="B800" t="s">
        <v>9</v>
      </c>
      <c r="C800" s="3">
        <v>39977.431805555556</v>
      </c>
      <c r="D800" s="3">
        <v>39977.437141203707</v>
      </c>
      <c r="E800" s="2">
        <f t="shared" si="24"/>
        <v>5.3356481512309983E-3</v>
      </c>
      <c r="F800" t="str">
        <f>CONCATENATE(INDEX(Telefonkönyv!$A$2:$A$63,MATCH(Hívások!A800,Telefonkönyv!$C$2:$C$63,0))," ",INDEX(Telefonkönyv!$B$2:$B$63,MATCH(Hívások!A800,Telefonkönyv!$C$2:$C$63,0)))</f>
        <v>Felner Ferenc ügyintéző</v>
      </c>
      <c r="G800" s="5">
        <f t="shared" si="25"/>
        <v>650</v>
      </c>
    </row>
    <row r="801" spans="1:7" x14ac:dyDescent="0.25">
      <c r="A801">
        <v>131</v>
      </c>
      <c r="B801" t="s">
        <v>5</v>
      </c>
      <c r="C801" s="3">
        <v>39977.432974537034</v>
      </c>
      <c r="D801" s="3">
        <v>39977.472557870373</v>
      </c>
      <c r="E801" s="2">
        <f t="shared" si="24"/>
        <v>3.9583333338669036E-2</v>
      </c>
      <c r="F801" t="str">
        <f>CONCATENATE(INDEX(Telefonkönyv!$A$2:$A$63,MATCH(Hívások!A801,Telefonkönyv!$C$2:$C$63,0))," ",INDEX(Telefonkönyv!$B$2:$B$63,MATCH(Hívások!A801,Telefonkönyv!$C$2:$C$63,0)))</f>
        <v>Arany Attila ügyintéző</v>
      </c>
      <c r="G801" s="5">
        <f t="shared" si="25"/>
        <v>4605</v>
      </c>
    </row>
    <row r="802" spans="1:7" x14ac:dyDescent="0.25">
      <c r="A802">
        <v>144</v>
      </c>
      <c r="B802" t="s">
        <v>14</v>
      </c>
      <c r="C802" s="3">
        <v>39977.441747685189</v>
      </c>
      <c r="D802" s="3">
        <v>39977.471539351849</v>
      </c>
      <c r="E802" s="2">
        <f t="shared" si="24"/>
        <v>2.979166666045785E-2</v>
      </c>
      <c r="F802" t="str">
        <f>CONCATENATE(INDEX(Telefonkönyv!$A$2:$A$63,MATCH(Hívások!A802,Telefonkönyv!$C$2:$C$63,0))," ",INDEX(Telefonkönyv!$B$2:$B$63,MATCH(Hívások!A802,Telefonkönyv!$C$2:$C$63,0)))</f>
        <v>Bózsing Gergely ügyintéző</v>
      </c>
      <c r="G802" s="5">
        <f t="shared" si="25"/>
        <v>3485</v>
      </c>
    </row>
    <row r="803" spans="1:7" x14ac:dyDescent="0.25">
      <c r="A803">
        <v>101</v>
      </c>
      <c r="B803" t="s">
        <v>11</v>
      </c>
      <c r="C803" s="3">
        <v>39977.442604166667</v>
      </c>
      <c r="D803" s="3">
        <v>39977.455567129633</v>
      </c>
      <c r="E803" s="2">
        <f t="shared" si="24"/>
        <v>1.2962962966412306E-2</v>
      </c>
      <c r="F803" t="str">
        <f>CONCATENATE(INDEX(Telefonkönyv!$A$2:$A$63,MATCH(Hívások!A803,Telefonkönyv!$C$2:$C$63,0))," ",INDEX(Telefonkönyv!$B$2:$B$63,MATCH(Hívások!A803,Telefonkönyv!$C$2:$C$63,0)))</f>
        <v>Szatmári Miklós ügyintéző</v>
      </c>
      <c r="G803" s="5">
        <f t="shared" si="25"/>
        <v>1565</v>
      </c>
    </row>
    <row r="804" spans="1:7" x14ac:dyDescent="0.25">
      <c r="A804">
        <v>108</v>
      </c>
      <c r="B804" t="s">
        <v>13</v>
      </c>
      <c r="C804" s="3">
        <v>39977.444189814814</v>
      </c>
      <c r="D804" s="3">
        <v>39977.464907407404</v>
      </c>
      <c r="E804" s="2">
        <f t="shared" si="24"/>
        <v>2.0717592589790002E-2</v>
      </c>
      <c r="F804" t="str">
        <f>CONCATENATE(INDEX(Telefonkönyv!$A$2:$A$63,MATCH(Hívások!A804,Telefonkönyv!$C$2:$C$63,0))," ",INDEX(Telefonkönyv!$B$2:$B$63,MATCH(Hívások!A804,Telefonkönyv!$C$2:$C$63,0)))</f>
        <v>Csurai Fruzsina ügyintéző</v>
      </c>
      <c r="G804" s="5">
        <f t="shared" si="25"/>
        <v>2445</v>
      </c>
    </row>
    <row r="805" spans="1:7" x14ac:dyDescent="0.25">
      <c r="A805">
        <v>141</v>
      </c>
      <c r="B805" t="s">
        <v>10</v>
      </c>
      <c r="C805" s="3">
        <v>39977.446157407408</v>
      </c>
      <c r="D805" s="3">
        <v>39977.462118055555</v>
      </c>
      <c r="E805" s="2">
        <f t="shared" si="24"/>
        <v>1.5960648146574385E-2</v>
      </c>
      <c r="F805" t="str">
        <f>CONCATENATE(INDEX(Telefonkönyv!$A$2:$A$63,MATCH(Hívások!A805,Telefonkönyv!$C$2:$C$63,0))," ",INDEX(Telefonkönyv!$B$2:$B$63,MATCH(Hívások!A805,Telefonkönyv!$C$2:$C$63,0)))</f>
        <v>Harmath Szabolcs ügyintéző</v>
      </c>
      <c r="G805" s="5">
        <f t="shared" si="25"/>
        <v>2015</v>
      </c>
    </row>
    <row r="806" spans="1:7" x14ac:dyDescent="0.25">
      <c r="A806">
        <v>111</v>
      </c>
      <c r="B806" t="s">
        <v>15</v>
      </c>
      <c r="C806" s="3">
        <v>39977.447314814817</v>
      </c>
      <c r="D806" s="3">
        <v>39977.464444444442</v>
      </c>
      <c r="E806" s="2">
        <f t="shared" si="24"/>
        <v>1.7129629624832887E-2</v>
      </c>
      <c r="F806" t="str">
        <f>CONCATENATE(INDEX(Telefonkönyv!$A$2:$A$63,MATCH(Hívások!A806,Telefonkönyv!$C$2:$C$63,0))," ",INDEX(Telefonkönyv!$B$2:$B$63,MATCH(Hívások!A806,Telefonkönyv!$C$2:$C$63,0)))</f>
        <v>Badacsonyi Krisztián ügyintéző</v>
      </c>
      <c r="G806" s="5">
        <f t="shared" si="25"/>
        <v>2185</v>
      </c>
    </row>
    <row r="807" spans="1:7" x14ac:dyDescent="0.25">
      <c r="A807">
        <v>136</v>
      </c>
      <c r="B807" t="s">
        <v>11</v>
      </c>
      <c r="C807" s="3">
        <v>39977.450555555559</v>
      </c>
      <c r="D807" s="3">
        <v>39977.452800925923</v>
      </c>
      <c r="E807" s="2">
        <f t="shared" si="24"/>
        <v>2.2453703641076572E-3</v>
      </c>
      <c r="F807" t="str">
        <f>CONCATENATE(INDEX(Telefonkönyv!$A$2:$A$63,MATCH(Hívások!A807,Telefonkönyv!$C$2:$C$63,0))," ",INDEX(Telefonkönyv!$B$2:$B$63,MATCH(Hívások!A807,Telefonkönyv!$C$2:$C$63,0)))</f>
        <v>Kégli Máté ügyintéző</v>
      </c>
      <c r="G807" s="5">
        <f t="shared" si="25"/>
        <v>365</v>
      </c>
    </row>
    <row r="808" spans="1:7" x14ac:dyDescent="0.25">
      <c r="A808">
        <v>133</v>
      </c>
      <c r="B808" t="s">
        <v>15</v>
      </c>
      <c r="C808" s="3">
        <v>39977.451597222222</v>
      </c>
      <c r="D808" s="3">
        <v>39977.457141203704</v>
      </c>
      <c r="E808" s="2">
        <f t="shared" si="24"/>
        <v>5.543981482333038E-3</v>
      </c>
      <c r="F808" t="str">
        <f>CONCATENATE(INDEX(Telefonkönyv!$A$2:$A$63,MATCH(Hívások!A808,Telefonkönyv!$C$2:$C$63,0))," ",INDEX(Telefonkönyv!$B$2:$B$63,MATCH(Hívások!A808,Telefonkönyv!$C$2:$C$63,0)))</f>
        <v>Kálóczi Berta ügyintéző</v>
      </c>
      <c r="G808" s="5">
        <f t="shared" si="25"/>
        <v>740</v>
      </c>
    </row>
    <row r="809" spans="1:7" x14ac:dyDescent="0.25">
      <c r="A809">
        <v>126</v>
      </c>
      <c r="B809" t="s">
        <v>4</v>
      </c>
      <c r="C809" s="3">
        <v>39977.454409722224</v>
      </c>
      <c r="D809" s="3">
        <v>39977.461076388892</v>
      </c>
      <c r="E809" s="2">
        <f t="shared" si="24"/>
        <v>6.6666666680248454E-3</v>
      </c>
      <c r="F809" t="str">
        <f>CONCATENATE(INDEX(Telefonkönyv!$A$2:$A$63,MATCH(Hívások!A809,Telefonkönyv!$C$2:$C$63,0))," ",INDEX(Telefonkönyv!$B$2:$B$63,MATCH(Hívások!A809,Telefonkönyv!$C$2:$C$63,0)))</f>
        <v>Hadviga Márton ügyintéző</v>
      </c>
      <c r="G809" s="5">
        <f t="shared" si="25"/>
        <v>760</v>
      </c>
    </row>
    <row r="810" spans="1:7" x14ac:dyDescent="0.25">
      <c r="A810">
        <v>142</v>
      </c>
      <c r="B810" t="s">
        <v>4</v>
      </c>
      <c r="C810" s="3">
        <v>39977.457303240742</v>
      </c>
      <c r="D810" s="3">
        <v>39977.495844907404</v>
      </c>
      <c r="E810" s="2">
        <f t="shared" si="24"/>
        <v>3.8541666661330964E-2</v>
      </c>
      <c r="F810" t="str">
        <f>CONCATENATE(INDEX(Telefonkönyv!$A$2:$A$63,MATCH(Hívások!A810,Telefonkönyv!$C$2:$C$63,0))," ",INDEX(Telefonkönyv!$B$2:$B$63,MATCH(Hívások!A810,Telefonkönyv!$C$2:$C$63,0)))</f>
        <v>Varkoly Lili ügyintéző</v>
      </c>
      <c r="G810" s="5">
        <f t="shared" si="25"/>
        <v>3980</v>
      </c>
    </row>
    <row r="811" spans="1:7" x14ac:dyDescent="0.25">
      <c r="A811">
        <v>113</v>
      </c>
      <c r="B811" t="s">
        <v>7</v>
      </c>
      <c r="C811" s="3">
        <v>39977.457939814813</v>
      </c>
      <c r="D811" s="3">
        <v>39977.495775462965</v>
      </c>
      <c r="E811" s="2">
        <f t="shared" si="24"/>
        <v>3.7835648152395152E-2</v>
      </c>
      <c r="F811" t="str">
        <f>CONCATENATE(INDEX(Telefonkönyv!$A$2:$A$63,MATCH(Hívások!A811,Telefonkönyv!$C$2:$C$63,0))," ",INDEX(Telefonkönyv!$B$2:$B$63,MATCH(Hívások!A811,Telefonkönyv!$C$2:$C$63,0)))</f>
        <v>Toldi Tamás ügyintéző</v>
      </c>
      <c r="G811" s="5">
        <f t="shared" si="25"/>
        <v>4175</v>
      </c>
    </row>
    <row r="812" spans="1:7" x14ac:dyDescent="0.25">
      <c r="A812">
        <v>128</v>
      </c>
      <c r="B812" t="s">
        <v>4</v>
      </c>
      <c r="C812" s="3">
        <v>39977.469340277778</v>
      </c>
      <c r="D812" s="3">
        <v>39977.479212962964</v>
      </c>
      <c r="E812" s="2">
        <f t="shared" si="24"/>
        <v>9.8726851865649223E-3</v>
      </c>
      <c r="F812" t="str">
        <f>CONCATENATE(INDEX(Telefonkönyv!$A$2:$A$63,MATCH(Hívások!A812,Telefonkönyv!$C$2:$C$63,0))," ",INDEX(Telefonkönyv!$B$2:$B$63,MATCH(Hívások!A812,Telefonkönyv!$C$2:$C$63,0)))</f>
        <v>Fogarasi Éva ügyintéző</v>
      </c>
      <c r="G812" s="5">
        <f t="shared" si="25"/>
        <v>1110</v>
      </c>
    </row>
    <row r="813" spans="1:7" x14ac:dyDescent="0.25">
      <c r="A813">
        <v>131</v>
      </c>
      <c r="B813" t="s">
        <v>5</v>
      </c>
      <c r="C813" s="3">
        <v>39977.476076388892</v>
      </c>
      <c r="D813" s="3">
        <v>39977.511284722219</v>
      </c>
      <c r="E813" s="2">
        <f t="shared" si="24"/>
        <v>3.5208333327318542E-2</v>
      </c>
      <c r="F813" t="str">
        <f>CONCATENATE(INDEX(Telefonkönyv!$A$2:$A$63,MATCH(Hívások!A813,Telefonkönyv!$C$2:$C$63,0))," ",INDEX(Telefonkönyv!$B$2:$B$63,MATCH(Hívások!A813,Telefonkönyv!$C$2:$C$63,0)))</f>
        <v>Arany Attila ügyintéző</v>
      </c>
      <c r="G813" s="5">
        <f t="shared" si="25"/>
        <v>4125</v>
      </c>
    </row>
    <row r="814" spans="1:7" x14ac:dyDescent="0.25">
      <c r="A814">
        <v>158</v>
      </c>
      <c r="B814" t="s">
        <v>8</v>
      </c>
      <c r="C814" s="3">
        <v>39977.477627314816</v>
      </c>
      <c r="D814" s="3">
        <v>39977.481145833335</v>
      </c>
      <c r="E814" s="2">
        <f t="shared" si="24"/>
        <v>3.5185185188311152E-3</v>
      </c>
      <c r="F814" t="str">
        <f>CONCATENATE(INDEX(Telefonkönyv!$A$2:$A$63,MATCH(Hívások!A814,Telefonkönyv!$C$2:$C$63,0))," ",INDEX(Telefonkönyv!$B$2:$B$63,MATCH(Hívások!A814,Telefonkönyv!$C$2:$C$63,0)))</f>
        <v>Sánta Tibor középvezető</v>
      </c>
      <c r="G814" s="5">
        <f t="shared" si="25"/>
        <v>525</v>
      </c>
    </row>
    <row r="815" spans="1:7" x14ac:dyDescent="0.25">
      <c r="A815">
        <v>124</v>
      </c>
      <c r="B815" t="s">
        <v>13</v>
      </c>
      <c r="C815" s="3">
        <v>39977.479490740741</v>
      </c>
      <c r="D815" s="3">
        <v>39977.516527777778</v>
      </c>
      <c r="E815" s="2">
        <f t="shared" si="24"/>
        <v>3.7037037036498077E-2</v>
      </c>
      <c r="F815" t="str">
        <f>CONCATENATE(INDEX(Telefonkönyv!$A$2:$A$63,MATCH(Hívások!A815,Telefonkönyv!$C$2:$C$63,0))," ",INDEX(Telefonkönyv!$B$2:$B$63,MATCH(Hívások!A815,Telefonkönyv!$C$2:$C$63,0)))</f>
        <v>Gelencsér László ügyintéző</v>
      </c>
      <c r="G815" s="5">
        <f t="shared" si="25"/>
        <v>4365</v>
      </c>
    </row>
    <row r="816" spans="1:7" x14ac:dyDescent="0.25">
      <c r="A816">
        <v>132</v>
      </c>
      <c r="B816" t="s">
        <v>5</v>
      </c>
      <c r="C816" s="3">
        <v>39977.481631944444</v>
      </c>
      <c r="D816" s="3">
        <v>39977.507337962961</v>
      </c>
      <c r="E816" s="2">
        <f t="shared" si="24"/>
        <v>2.5706018517666962E-2</v>
      </c>
      <c r="F816" t="str">
        <f>CONCATENATE(INDEX(Telefonkönyv!$A$2:$A$63,MATCH(Hívások!A816,Telefonkönyv!$C$2:$C$63,0))," ",INDEX(Telefonkönyv!$B$2:$B$63,MATCH(Hívások!A816,Telefonkönyv!$C$2:$C$63,0)))</f>
        <v>Pap Zsófia ügyintéző</v>
      </c>
      <c r="G816" s="5">
        <f t="shared" si="25"/>
        <v>3085</v>
      </c>
    </row>
    <row r="817" spans="1:7" x14ac:dyDescent="0.25">
      <c r="A817">
        <v>158</v>
      </c>
      <c r="B817" t="s">
        <v>9</v>
      </c>
      <c r="C817" s="3">
        <v>39977.484791666669</v>
      </c>
      <c r="D817" s="3">
        <v>39977.498298611114</v>
      </c>
      <c r="E817" s="2">
        <f t="shared" si="24"/>
        <v>1.3506944444088731E-2</v>
      </c>
      <c r="F817" t="str">
        <f>CONCATENATE(INDEX(Telefonkönyv!$A$2:$A$63,MATCH(Hívások!A817,Telefonkönyv!$C$2:$C$63,0))," ",INDEX(Telefonkönyv!$B$2:$B$63,MATCH(Hívások!A817,Telefonkönyv!$C$2:$C$63,0)))</f>
        <v>Sánta Tibor középvezető</v>
      </c>
      <c r="G817" s="5">
        <f t="shared" si="25"/>
        <v>1550</v>
      </c>
    </row>
    <row r="818" spans="1:7" x14ac:dyDescent="0.25">
      <c r="A818">
        <v>104</v>
      </c>
      <c r="B818" t="s">
        <v>5</v>
      </c>
      <c r="C818" s="3">
        <v>39977.489444444444</v>
      </c>
      <c r="D818" s="3">
        <v>39977.491608796299</v>
      </c>
      <c r="E818" s="2">
        <f t="shared" si="24"/>
        <v>2.164351855753921E-3</v>
      </c>
      <c r="F818" t="str">
        <f>CONCATENATE(INDEX(Telefonkönyv!$A$2:$A$63,MATCH(Hívások!A818,Telefonkönyv!$C$2:$C$63,0))," ",INDEX(Telefonkönyv!$B$2:$B$63,MATCH(Hívások!A818,Telefonkönyv!$C$2:$C$63,0)))</f>
        <v>Laki Tamara ügyintéző</v>
      </c>
      <c r="G818" s="5">
        <f t="shared" si="25"/>
        <v>365</v>
      </c>
    </row>
    <row r="819" spans="1:7" x14ac:dyDescent="0.25">
      <c r="A819">
        <v>162</v>
      </c>
      <c r="B819" t="s">
        <v>5</v>
      </c>
      <c r="C819" s="3">
        <v>39977.493576388886</v>
      </c>
      <c r="D819" s="3">
        <v>39977.505370370367</v>
      </c>
      <c r="E819" s="2">
        <f t="shared" si="24"/>
        <v>1.1793981480877846E-2</v>
      </c>
      <c r="F819" t="str">
        <f>CONCATENATE(INDEX(Telefonkönyv!$A$2:$A$63,MATCH(Hívások!A819,Telefonkönyv!$C$2:$C$63,0))," ",INDEX(Telefonkönyv!$B$2:$B$63,MATCH(Hívások!A819,Telefonkönyv!$C$2:$C$63,0)))</f>
        <v>Mészöly Endre ügyintéző</v>
      </c>
      <c r="G819" s="5">
        <f t="shared" si="25"/>
        <v>1405</v>
      </c>
    </row>
    <row r="820" spans="1:7" x14ac:dyDescent="0.25">
      <c r="A820">
        <v>150</v>
      </c>
      <c r="B820" t="s">
        <v>5</v>
      </c>
      <c r="C820" s="3">
        <v>39977.495532407411</v>
      </c>
      <c r="D820" s="3">
        <v>39977.536574074074</v>
      </c>
      <c r="E820" s="2">
        <f t="shared" si="24"/>
        <v>4.1041666663659271E-2</v>
      </c>
      <c r="F820" t="str">
        <f>CONCATENATE(INDEX(Telefonkönyv!$A$2:$A$63,MATCH(Hívások!A820,Telefonkönyv!$C$2:$C$63,0))," ",INDEX(Telefonkönyv!$B$2:$B$63,MATCH(Hívások!A820,Telefonkönyv!$C$2:$C$63,0)))</f>
        <v>Virt Kornél ügyintéző</v>
      </c>
      <c r="G820" s="5">
        <f t="shared" si="25"/>
        <v>4845</v>
      </c>
    </row>
    <row r="821" spans="1:7" x14ac:dyDescent="0.25">
      <c r="A821">
        <v>141</v>
      </c>
      <c r="B821" t="s">
        <v>10</v>
      </c>
      <c r="C821" s="3">
        <v>39977.497719907406</v>
      </c>
      <c r="D821" s="3">
        <v>39977.526388888888</v>
      </c>
      <c r="E821" s="2">
        <f t="shared" si="24"/>
        <v>2.8668981482042E-2</v>
      </c>
      <c r="F821" t="str">
        <f>CONCATENATE(INDEX(Telefonkönyv!$A$2:$A$63,MATCH(Hívások!A821,Telefonkönyv!$C$2:$C$63,0))," ",INDEX(Telefonkönyv!$B$2:$B$63,MATCH(Hívások!A821,Telefonkönyv!$C$2:$C$63,0)))</f>
        <v>Harmath Szabolcs ügyintéző</v>
      </c>
      <c r="G821" s="5">
        <f t="shared" si="25"/>
        <v>3630</v>
      </c>
    </row>
    <row r="822" spans="1:7" x14ac:dyDescent="0.25">
      <c r="A822">
        <v>112</v>
      </c>
      <c r="B822" t="s">
        <v>13</v>
      </c>
      <c r="C822" s="3">
        <v>39977.498078703706</v>
      </c>
      <c r="D822" s="3">
        <v>39977.530324074076</v>
      </c>
      <c r="E822" s="2">
        <f t="shared" si="24"/>
        <v>3.2245370370219462E-2</v>
      </c>
      <c r="F822" t="str">
        <f>CONCATENATE(INDEX(Telefonkönyv!$A$2:$A$63,MATCH(Hívások!A822,Telefonkönyv!$C$2:$C$63,0))," ",INDEX(Telefonkönyv!$B$2:$B$63,MATCH(Hívások!A822,Telefonkönyv!$C$2:$C$63,0)))</f>
        <v>Tóth Vanda ügyintéző</v>
      </c>
      <c r="G822" s="5">
        <f t="shared" si="25"/>
        <v>3805</v>
      </c>
    </row>
    <row r="823" spans="1:7" x14ac:dyDescent="0.25">
      <c r="A823">
        <v>104</v>
      </c>
      <c r="B823" t="s">
        <v>5</v>
      </c>
      <c r="C823" s="3">
        <v>39977.500694444447</v>
      </c>
      <c r="D823" s="3">
        <v>39977.539236111108</v>
      </c>
      <c r="E823" s="2">
        <f t="shared" si="24"/>
        <v>3.8541666661330964E-2</v>
      </c>
      <c r="F823" t="str">
        <f>CONCATENATE(INDEX(Telefonkönyv!$A$2:$A$63,MATCH(Hívások!A823,Telefonkönyv!$C$2:$C$63,0))," ",INDEX(Telefonkönyv!$B$2:$B$63,MATCH(Hívások!A823,Telefonkönyv!$C$2:$C$63,0)))</f>
        <v>Laki Tamara ügyintéző</v>
      </c>
      <c r="G823" s="5">
        <f t="shared" si="25"/>
        <v>4525</v>
      </c>
    </row>
    <row r="824" spans="1:7" x14ac:dyDescent="0.25">
      <c r="A824">
        <v>155</v>
      </c>
      <c r="B824" t="s">
        <v>9</v>
      </c>
      <c r="C824" s="3">
        <v>39977.502372685187</v>
      </c>
      <c r="D824" s="3">
        <v>39977.531747685185</v>
      </c>
      <c r="E824" s="2">
        <f t="shared" si="24"/>
        <v>2.937499999825377E-2</v>
      </c>
      <c r="F824" t="str">
        <f>CONCATENATE(INDEX(Telefonkönyv!$A$2:$A$63,MATCH(Hívások!A824,Telefonkönyv!$C$2:$C$63,0))," ",INDEX(Telefonkönyv!$B$2:$B$63,MATCH(Hívások!A824,Telefonkönyv!$C$2:$C$63,0)))</f>
        <v>Bölöni Antal ügyintéző</v>
      </c>
      <c r="G824" s="5">
        <f t="shared" si="25"/>
        <v>3275</v>
      </c>
    </row>
    <row r="825" spans="1:7" x14ac:dyDescent="0.25">
      <c r="A825">
        <v>102</v>
      </c>
      <c r="B825" t="s">
        <v>11</v>
      </c>
      <c r="C825" s="3">
        <v>39977.503587962965</v>
      </c>
      <c r="D825" s="3">
        <v>39977.521041666667</v>
      </c>
      <c r="E825" s="2">
        <f t="shared" si="24"/>
        <v>1.7453703701903578E-2</v>
      </c>
      <c r="F825" t="str">
        <f>CONCATENATE(INDEX(Telefonkönyv!$A$2:$A$63,MATCH(Hívások!A825,Telefonkönyv!$C$2:$C$63,0))," ",INDEX(Telefonkönyv!$B$2:$B$63,MATCH(Hívások!A825,Telefonkönyv!$C$2:$C$63,0)))</f>
        <v>Csurgó Tivadar ügyintéző</v>
      </c>
      <c r="G825" s="5">
        <f t="shared" si="25"/>
        <v>2125</v>
      </c>
    </row>
    <row r="826" spans="1:7" x14ac:dyDescent="0.25">
      <c r="A826">
        <v>121</v>
      </c>
      <c r="B826" t="s">
        <v>7</v>
      </c>
      <c r="C826" s="3">
        <v>39977.503599537034</v>
      </c>
      <c r="D826" s="3">
        <v>39977.521261574075</v>
      </c>
      <c r="E826" s="2">
        <f t="shared" si="24"/>
        <v>1.7662037040281575E-2</v>
      </c>
      <c r="F826" t="str">
        <f>CONCATENATE(INDEX(Telefonkönyv!$A$2:$A$63,MATCH(Hívások!A826,Telefonkönyv!$C$2:$C$63,0))," ",INDEX(Telefonkönyv!$B$2:$B$63,MATCH(Hívások!A826,Telefonkönyv!$C$2:$C$63,0)))</f>
        <v>Palles Katalin ügyintéző</v>
      </c>
      <c r="G826" s="5">
        <f t="shared" si="25"/>
        <v>2000</v>
      </c>
    </row>
    <row r="827" spans="1:7" x14ac:dyDescent="0.25">
      <c r="A827">
        <v>159</v>
      </c>
      <c r="B827" t="s">
        <v>4</v>
      </c>
      <c r="C827" s="3">
        <v>39977.506481481483</v>
      </c>
      <c r="D827" s="3">
        <v>39977.539270833331</v>
      </c>
      <c r="E827" s="2">
        <f t="shared" si="24"/>
        <v>3.2789351847895887E-2</v>
      </c>
      <c r="F827" t="str">
        <f>CONCATENATE(INDEX(Telefonkönyv!$A$2:$A$63,MATCH(Hívások!A827,Telefonkönyv!$C$2:$C$63,0))," ",INDEX(Telefonkönyv!$B$2:$B$63,MATCH(Hívások!A827,Telefonkönyv!$C$2:$C$63,0)))</f>
        <v>Pap Nikolett ügyintéző</v>
      </c>
      <c r="G827" s="5">
        <f t="shared" si="25"/>
        <v>3420</v>
      </c>
    </row>
    <row r="828" spans="1:7" x14ac:dyDescent="0.25">
      <c r="A828">
        <v>123</v>
      </c>
      <c r="B828" t="s">
        <v>7</v>
      </c>
      <c r="C828" s="3">
        <v>39977.507164351853</v>
      </c>
      <c r="D828" s="3">
        <v>39977.512326388889</v>
      </c>
      <c r="E828" s="2">
        <f t="shared" si="24"/>
        <v>5.1620370359160006E-3</v>
      </c>
      <c r="F828" t="str">
        <f>CONCATENATE(INDEX(Telefonkönyv!$A$2:$A$63,MATCH(Hívások!A828,Telefonkönyv!$C$2:$C$63,0))," ",INDEX(Telefonkönyv!$B$2:$B$63,MATCH(Hívások!A828,Telefonkönyv!$C$2:$C$63,0)))</f>
        <v>Juhász Andrea ügyintéző</v>
      </c>
      <c r="G828" s="5">
        <f t="shared" si="25"/>
        <v>650</v>
      </c>
    </row>
    <row r="829" spans="1:7" x14ac:dyDescent="0.25">
      <c r="A829">
        <v>148</v>
      </c>
      <c r="B829" t="s">
        <v>7</v>
      </c>
      <c r="C829" s="3">
        <v>39977.508460648147</v>
      </c>
      <c r="D829" s="3">
        <v>39977.532546296294</v>
      </c>
      <c r="E829" s="2">
        <f t="shared" si="24"/>
        <v>2.4085648146865424E-2</v>
      </c>
      <c r="F829" t="str">
        <f>CONCATENATE(INDEX(Telefonkönyv!$A$2:$A$63,MATCH(Hívások!A829,Telefonkönyv!$C$2:$C$63,0))," ",INDEX(Telefonkönyv!$B$2:$B$63,MATCH(Hívások!A829,Telefonkönyv!$C$2:$C$63,0)))</f>
        <v>Mester Zsuzsa középvezető</v>
      </c>
      <c r="G829" s="5">
        <f t="shared" si="25"/>
        <v>2675</v>
      </c>
    </row>
    <row r="830" spans="1:7" x14ac:dyDescent="0.25">
      <c r="A830">
        <v>130</v>
      </c>
      <c r="B830" t="s">
        <v>10</v>
      </c>
      <c r="C830" s="3">
        <v>39977.510625000003</v>
      </c>
      <c r="D830" s="3">
        <v>39977.540497685186</v>
      </c>
      <c r="E830" s="2">
        <f t="shared" si="24"/>
        <v>2.9872685183363501E-2</v>
      </c>
      <c r="F830" t="str">
        <f>CONCATENATE(INDEX(Telefonkönyv!$A$2:$A$63,MATCH(Hívások!A830,Telefonkönyv!$C$2:$C$63,0))," ",INDEX(Telefonkönyv!$B$2:$B$63,MATCH(Hívások!A830,Telefonkönyv!$C$2:$C$63,0)))</f>
        <v>Gál Zsuzsa ügyintéző</v>
      </c>
      <c r="G830" s="5">
        <f t="shared" si="25"/>
        <v>3800</v>
      </c>
    </row>
    <row r="831" spans="1:7" x14ac:dyDescent="0.25">
      <c r="A831">
        <v>106</v>
      </c>
      <c r="B831" t="s">
        <v>8</v>
      </c>
      <c r="C831" s="3">
        <v>39977.511180555557</v>
      </c>
      <c r="D831" s="3">
        <v>39977.511469907404</v>
      </c>
      <c r="E831" s="2">
        <f t="shared" si="24"/>
        <v>2.8935184673173353E-4</v>
      </c>
      <c r="F831" t="str">
        <f>CONCATENATE(INDEX(Telefonkönyv!$A$2:$A$63,MATCH(Hívások!A831,Telefonkönyv!$C$2:$C$63,0))," ",INDEX(Telefonkönyv!$B$2:$B$63,MATCH(Hívások!A831,Telefonkönyv!$C$2:$C$63,0)))</f>
        <v>Kalincsák Hanga ügyintéző</v>
      </c>
      <c r="G831" s="5">
        <f t="shared" si="25"/>
        <v>125</v>
      </c>
    </row>
    <row r="832" spans="1:7" x14ac:dyDescent="0.25">
      <c r="A832">
        <v>151</v>
      </c>
      <c r="B832" t="s">
        <v>15</v>
      </c>
      <c r="C832" s="3">
        <v>39977.512569444443</v>
      </c>
      <c r="D832" s="3">
        <v>39977.550902777781</v>
      </c>
      <c r="E832" s="2">
        <f t="shared" si="24"/>
        <v>3.8333333337504882E-2</v>
      </c>
      <c r="F832" t="str">
        <f>CONCATENATE(INDEX(Telefonkönyv!$A$2:$A$63,MATCH(Hívások!A832,Telefonkönyv!$C$2:$C$63,0))," ",INDEX(Telefonkönyv!$B$2:$B$63,MATCH(Hívások!A832,Telefonkönyv!$C$2:$C$63,0)))</f>
        <v>Lovas Helga ügyintéző</v>
      </c>
      <c r="G832" s="5">
        <f t="shared" si="25"/>
        <v>4820</v>
      </c>
    </row>
    <row r="833" spans="1:7" x14ac:dyDescent="0.25">
      <c r="A833">
        <v>145</v>
      </c>
      <c r="B833" t="s">
        <v>12</v>
      </c>
      <c r="C833" s="3">
        <v>39977.514374999999</v>
      </c>
      <c r="D833" s="3">
        <v>39977.517152777778</v>
      </c>
      <c r="E833" s="2">
        <f t="shared" si="24"/>
        <v>2.7777777795563452E-3</v>
      </c>
      <c r="F833" t="str">
        <f>CONCATENATE(INDEX(Telefonkönyv!$A$2:$A$63,MATCH(Hívások!A833,Telefonkönyv!$C$2:$C$63,0))," ",INDEX(Telefonkönyv!$B$2:$B$63,MATCH(Hívások!A833,Telefonkönyv!$C$2:$C$63,0)))</f>
        <v>Bednai Linda ügyintéző</v>
      </c>
      <c r="G833" s="5">
        <f t="shared" si="25"/>
        <v>350</v>
      </c>
    </row>
    <row r="834" spans="1:7" x14ac:dyDescent="0.25">
      <c r="A834">
        <v>123</v>
      </c>
      <c r="B834" t="s">
        <v>7</v>
      </c>
      <c r="C834" s="3">
        <v>39977.520254629628</v>
      </c>
      <c r="D834" s="3">
        <v>39977.534212962964</v>
      </c>
      <c r="E834" s="2">
        <f t="shared" si="24"/>
        <v>1.3958333336631767E-2</v>
      </c>
      <c r="F834" t="str">
        <f>CONCATENATE(INDEX(Telefonkönyv!$A$2:$A$63,MATCH(Hívások!A834,Telefonkönyv!$C$2:$C$63,0))," ",INDEX(Telefonkönyv!$B$2:$B$63,MATCH(Hívások!A834,Telefonkönyv!$C$2:$C$63,0)))</f>
        <v>Juhász Andrea ügyintéző</v>
      </c>
      <c r="G834" s="5">
        <f t="shared" si="25"/>
        <v>1625</v>
      </c>
    </row>
    <row r="835" spans="1:7" x14ac:dyDescent="0.25">
      <c r="A835">
        <v>145</v>
      </c>
      <c r="B835" t="s">
        <v>12</v>
      </c>
      <c r="C835" s="3">
        <v>39977.52684027778</v>
      </c>
      <c r="D835" s="3">
        <v>39977.539467592593</v>
      </c>
      <c r="E835" s="2">
        <f t="shared" ref="E835:E898" si="26">D835-C835</f>
        <v>1.2627314812561963E-2</v>
      </c>
      <c r="F835" t="str">
        <f>CONCATENATE(INDEX(Telefonkönyv!$A$2:$A$63,MATCH(Hívások!A835,Telefonkönyv!$C$2:$C$63,0))," ",INDEX(Telefonkönyv!$B$2:$B$63,MATCH(Hívások!A835,Telefonkönyv!$C$2:$C$63,0)))</f>
        <v>Bednai Linda ügyintéző</v>
      </c>
      <c r="G835" s="5">
        <f t="shared" ref="G835:G898" si="27">VLOOKUP(B835,$P$2:$S$13,3,FALSE)+IF(SECOND(E835)=0,MINUTE(E835),MINUTE(E835)+1)*VLOOKUP(B835,$P$2:$S$13,4,FALSE)</f>
        <v>1475</v>
      </c>
    </row>
    <row r="836" spans="1:7" x14ac:dyDescent="0.25">
      <c r="A836">
        <v>161</v>
      </c>
      <c r="B836" t="s">
        <v>9</v>
      </c>
      <c r="C836" s="3">
        <v>39977.527916666666</v>
      </c>
      <c r="D836" s="3">
        <v>39977.567337962966</v>
      </c>
      <c r="E836" s="2">
        <f t="shared" si="26"/>
        <v>3.942129630013369E-2</v>
      </c>
      <c r="F836" t="str">
        <f>CONCATENATE(INDEX(Telefonkönyv!$A$2:$A$63,MATCH(Hívások!A836,Telefonkönyv!$C$2:$C$63,0))," ",INDEX(Telefonkönyv!$B$2:$B$63,MATCH(Hívások!A836,Telefonkönyv!$C$2:$C$63,0)))</f>
        <v>Gál Pál ügyintéző</v>
      </c>
      <c r="G836" s="5">
        <f t="shared" si="27"/>
        <v>4325</v>
      </c>
    </row>
    <row r="837" spans="1:7" x14ac:dyDescent="0.25">
      <c r="A837">
        <v>154</v>
      </c>
      <c r="B837" t="s">
        <v>8</v>
      </c>
      <c r="C837" s="3">
        <v>39977.535763888889</v>
      </c>
      <c r="D837" s="3">
        <v>39977.574143518519</v>
      </c>
      <c r="E837" s="2">
        <f t="shared" si="26"/>
        <v>3.8379629630071577E-2</v>
      </c>
      <c r="F837" t="str">
        <f>CONCATENATE(INDEX(Telefonkönyv!$A$2:$A$63,MATCH(Hívások!A837,Telefonkönyv!$C$2:$C$63,0))," ",INDEX(Telefonkönyv!$B$2:$B$63,MATCH(Hívások!A837,Telefonkönyv!$C$2:$C$63,0)))</f>
        <v>Bozsó Bálint ügyintéző</v>
      </c>
      <c r="G837" s="5">
        <f t="shared" si="27"/>
        <v>4525</v>
      </c>
    </row>
    <row r="838" spans="1:7" x14ac:dyDescent="0.25">
      <c r="A838">
        <v>113</v>
      </c>
      <c r="B838" t="s">
        <v>7</v>
      </c>
      <c r="C838" s="3">
        <v>39977.536747685182</v>
      </c>
      <c r="D838" s="3">
        <v>39977.575787037036</v>
      </c>
      <c r="E838" s="2">
        <f t="shared" si="26"/>
        <v>3.9039351853716653E-2</v>
      </c>
      <c r="F838" t="str">
        <f>CONCATENATE(INDEX(Telefonkönyv!$A$2:$A$63,MATCH(Hívások!A838,Telefonkönyv!$C$2:$C$63,0))," ",INDEX(Telefonkönyv!$B$2:$B$63,MATCH(Hívások!A838,Telefonkönyv!$C$2:$C$63,0)))</f>
        <v>Toldi Tamás ügyintéző</v>
      </c>
      <c r="G838" s="5">
        <f t="shared" si="27"/>
        <v>4325</v>
      </c>
    </row>
    <row r="839" spans="1:7" x14ac:dyDescent="0.25">
      <c r="A839">
        <v>114</v>
      </c>
      <c r="B839" t="s">
        <v>11</v>
      </c>
      <c r="C839" s="3">
        <v>39977.539247685185</v>
      </c>
      <c r="D839" s="3">
        <v>39977.543298611112</v>
      </c>
      <c r="E839" s="2">
        <f t="shared" si="26"/>
        <v>4.0509259270038456E-3</v>
      </c>
      <c r="F839" t="str">
        <f>CONCATENATE(INDEX(Telefonkönyv!$A$2:$A$63,MATCH(Hívások!A839,Telefonkönyv!$C$2:$C$63,0))," ",INDEX(Telefonkönyv!$B$2:$B$63,MATCH(Hívások!A839,Telefonkönyv!$C$2:$C$63,0)))</f>
        <v>Bakonyi Mátyás ügyintéző</v>
      </c>
      <c r="G839" s="5">
        <f t="shared" si="27"/>
        <v>525</v>
      </c>
    </row>
    <row r="840" spans="1:7" x14ac:dyDescent="0.25">
      <c r="A840">
        <v>112</v>
      </c>
      <c r="B840" t="s">
        <v>13</v>
      </c>
      <c r="C840" s="3">
        <v>39977.541932870372</v>
      </c>
      <c r="D840" s="3">
        <v>39977.546643518515</v>
      </c>
      <c r="E840" s="2">
        <f t="shared" si="26"/>
        <v>4.7106481433729641E-3</v>
      </c>
      <c r="F840" t="str">
        <f>CONCATENATE(INDEX(Telefonkönyv!$A$2:$A$63,MATCH(Hívások!A840,Telefonkönyv!$C$2:$C$63,0))," ",INDEX(Telefonkönyv!$B$2:$B$63,MATCH(Hívások!A840,Telefonkönyv!$C$2:$C$63,0)))</f>
        <v>Tóth Vanda ügyintéző</v>
      </c>
      <c r="G840" s="5">
        <f t="shared" si="27"/>
        <v>605</v>
      </c>
    </row>
    <row r="841" spans="1:7" x14ac:dyDescent="0.25">
      <c r="A841">
        <v>118</v>
      </c>
      <c r="B841" t="s">
        <v>5</v>
      </c>
      <c r="C841" s="3">
        <v>39977.543564814812</v>
      </c>
      <c r="D841" s="3">
        <v>39977.551354166666</v>
      </c>
      <c r="E841" s="2">
        <f t="shared" si="26"/>
        <v>7.7893518537166528E-3</v>
      </c>
      <c r="F841" t="str">
        <f>CONCATENATE(INDEX(Telefonkönyv!$A$2:$A$63,MATCH(Hívások!A841,Telefonkönyv!$C$2:$C$63,0))," ",INDEX(Telefonkönyv!$B$2:$B$63,MATCH(Hívások!A841,Telefonkönyv!$C$2:$C$63,0)))</f>
        <v>Ondrejó Anna ügyintéző</v>
      </c>
      <c r="G841" s="5">
        <f t="shared" si="27"/>
        <v>1005</v>
      </c>
    </row>
    <row r="842" spans="1:7" x14ac:dyDescent="0.25">
      <c r="A842">
        <v>116</v>
      </c>
      <c r="B842" t="s">
        <v>9</v>
      </c>
      <c r="C842" s="3">
        <v>39977.544618055559</v>
      </c>
      <c r="D842" s="3">
        <v>39977.55128472222</v>
      </c>
      <c r="E842" s="2">
        <f t="shared" si="26"/>
        <v>6.6666666607488878E-3</v>
      </c>
      <c r="F842" t="str">
        <f>CONCATENATE(INDEX(Telefonkönyv!$A$2:$A$63,MATCH(Hívások!A842,Telefonkönyv!$C$2:$C$63,0))," ",INDEX(Telefonkönyv!$B$2:$B$63,MATCH(Hívások!A842,Telefonkönyv!$C$2:$C$63,0)))</f>
        <v>Mák Anna ügyintéző</v>
      </c>
      <c r="G842" s="5">
        <f t="shared" si="27"/>
        <v>800</v>
      </c>
    </row>
    <row r="843" spans="1:7" x14ac:dyDescent="0.25">
      <c r="A843">
        <v>148</v>
      </c>
      <c r="B843" t="s">
        <v>8</v>
      </c>
      <c r="C843" s="3">
        <v>39977.548101851855</v>
      </c>
      <c r="D843" s="3">
        <v>39977.572314814817</v>
      </c>
      <c r="E843" s="2">
        <f t="shared" si="26"/>
        <v>2.421296296233777E-2</v>
      </c>
      <c r="F843" t="str">
        <f>CONCATENATE(INDEX(Telefonkönyv!$A$2:$A$63,MATCH(Hívások!A843,Telefonkönyv!$C$2:$C$63,0))," ",INDEX(Telefonkönyv!$B$2:$B$63,MATCH(Hívások!A843,Telefonkönyv!$C$2:$C$63,0)))</f>
        <v>Mester Zsuzsa középvezető</v>
      </c>
      <c r="G843" s="5">
        <f t="shared" si="27"/>
        <v>2845</v>
      </c>
    </row>
    <row r="844" spans="1:7" x14ac:dyDescent="0.25">
      <c r="A844">
        <v>116</v>
      </c>
      <c r="B844" t="s">
        <v>9</v>
      </c>
      <c r="C844" s="3">
        <v>39977.55232638889</v>
      </c>
      <c r="D844" s="3">
        <v>39977.57607638889</v>
      </c>
      <c r="E844" s="2">
        <f t="shared" si="26"/>
        <v>2.3750000000291038E-2</v>
      </c>
      <c r="F844" t="str">
        <f>CONCATENATE(INDEX(Telefonkönyv!$A$2:$A$63,MATCH(Hívások!A844,Telefonkönyv!$C$2:$C$63,0))," ",INDEX(Telefonkönyv!$B$2:$B$63,MATCH(Hívások!A844,Telefonkönyv!$C$2:$C$63,0)))</f>
        <v>Mák Anna ügyintéző</v>
      </c>
      <c r="G844" s="5">
        <f t="shared" si="27"/>
        <v>2675</v>
      </c>
    </row>
    <row r="845" spans="1:7" x14ac:dyDescent="0.25">
      <c r="A845">
        <v>129</v>
      </c>
      <c r="B845" t="s">
        <v>5</v>
      </c>
      <c r="C845" s="3">
        <v>39977.554166666669</v>
      </c>
      <c r="D845" s="3">
        <v>39977.584999999999</v>
      </c>
      <c r="E845" s="2">
        <f t="shared" si="26"/>
        <v>3.0833333330519963E-2</v>
      </c>
      <c r="F845" t="str">
        <f>CONCATENATE(INDEX(Telefonkönyv!$A$2:$A$63,MATCH(Hívások!A845,Telefonkönyv!$C$2:$C$63,0))," ",INDEX(Telefonkönyv!$B$2:$B$63,MATCH(Hívások!A845,Telefonkönyv!$C$2:$C$63,0)))</f>
        <v>Huszár Ildikó középvezető</v>
      </c>
      <c r="G845" s="5">
        <f t="shared" si="27"/>
        <v>3645</v>
      </c>
    </row>
    <row r="846" spans="1:7" x14ac:dyDescent="0.25">
      <c r="A846">
        <v>121</v>
      </c>
      <c r="B846" t="s">
        <v>7</v>
      </c>
      <c r="C846" s="3">
        <v>39977.558993055558</v>
      </c>
      <c r="D846" s="3">
        <v>39977.562997685185</v>
      </c>
      <c r="E846" s="2">
        <f t="shared" si="26"/>
        <v>4.0046296271611936E-3</v>
      </c>
      <c r="F846" t="str">
        <f>CONCATENATE(INDEX(Telefonkönyv!$A$2:$A$63,MATCH(Hívások!A846,Telefonkönyv!$C$2:$C$63,0))," ",INDEX(Telefonkönyv!$B$2:$B$63,MATCH(Hívások!A846,Telefonkönyv!$C$2:$C$63,0)))</f>
        <v>Palles Katalin ügyintéző</v>
      </c>
      <c r="G846" s="5">
        <f t="shared" si="27"/>
        <v>500</v>
      </c>
    </row>
    <row r="847" spans="1:7" x14ac:dyDescent="0.25">
      <c r="A847">
        <v>128</v>
      </c>
      <c r="B847" t="s">
        <v>4</v>
      </c>
      <c r="C847" s="3">
        <v>39977.561006944445</v>
      </c>
      <c r="D847" s="3">
        <v>39977.594421296293</v>
      </c>
      <c r="E847" s="2">
        <f t="shared" si="26"/>
        <v>3.3414351848477963E-2</v>
      </c>
      <c r="F847" t="str">
        <f>CONCATENATE(INDEX(Telefonkönyv!$A$2:$A$63,MATCH(Hívások!A847,Telefonkönyv!$C$2:$C$63,0))," ",INDEX(Telefonkönyv!$B$2:$B$63,MATCH(Hívások!A847,Telefonkönyv!$C$2:$C$63,0)))</f>
        <v>Fogarasi Éva ügyintéző</v>
      </c>
      <c r="G847" s="5">
        <f t="shared" si="27"/>
        <v>3490</v>
      </c>
    </row>
    <row r="848" spans="1:7" x14ac:dyDescent="0.25">
      <c r="A848">
        <v>106</v>
      </c>
      <c r="B848" t="s">
        <v>8</v>
      </c>
      <c r="C848" s="3">
        <v>39977.562118055554</v>
      </c>
      <c r="D848" s="3">
        <v>39977.573657407411</v>
      </c>
      <c r="E848" s="2">
        <f t="shared" si="26"/>
        <v>1.1539351857209112E-2</v>
      </c>
      <c r="F848" t="str">
        <f>CONCATENATE(INDEX(Telefonkönyv!$A$2:$A$63,MATCH(Hívások!A848,Telefonkönyv!$C$2:$C$63,0))," ",INDEX(Telefonkönyv!$B$2:$B$63,MATCH(Hívások!A848,Telefonkönyv!$C$2:$C$63,0)))</f>
        <v>Kalincsák Hanga ügyintéző</v>
      </c>
      <c r="G848" s="5">
        <f t="shared" si="27"/>
        <v>1405</v>
      </c>
    </row>
    <row r="849" spans="1:7" x14ac:dyDescent="0.25">
      <c r="A849">
        <v>124</v>
      </c>
      <c r="B849" t="s">
        <v>13</v>
      </c>
      <c r="C849" s="3">
        <v>39977.562152777777</v>
      </c>
      <c r="D849" s="3">
        <v>39977.602442129632</v>
      </c>
      <c r="E849" s="2">
        <f t="shared" si="26"/>
        <v>4.0289351854880806E-2</v>
      </c>
      <c r="F849" t="str">
        <f>CONCATENATE(INDEX(Telefonkönyv!$A$2:$A$63,MATCH(Hívások!A849,Telefonkönyv!$C$2:$C$63,0))," ",INDEX(Telefonkönyv!$B$2:$B$63,MATCH(Hívások!A849,Telefonkönyv!$C$2:$C$63,0)))</f>
        <v>Gelencsér László ügyintéző</v>
      </c>
      <c r="G849" s="5">
        <f t="shared" si="27"/>
        <v>4765</v>
      </c>
    </row>
    <row r="850" spans="1:7" x14ac:dyDescent="0.25">
      <c r="A850">
        <v>140</v>
      </c>
      <c r="B850" t="s">
        <v>5</v>
      </c>
      <c r="C850" s="3">
        <v>39977.571759259263</v>
      </c>
      <c r="D850" s="3">
        <v>39977.596550925926</v>
      </c>
      <c r="E850" s="2">
        <f t="shared" si="26"/>
        <v>2.4791666663077194E-2</v>
      </c>
      <c r="F850" t="str">
        <f>CONCATENATE(INDEX(Telefonkönyv!$A$2:$A$63,MATCH(Hívások!A850,Telefonkönyv!$C$2:$C$63,0))," ",INDEX(Telefonkönyv!$B$2:$B$63,MATCH(Hívások!A850,Telefonkönyv!$C$2:$C$63,0)))</f>
        <v>Szunomár Flóra ügyintéző</v>
      </c>
      <c r="G850" s="5">
        <f t="shared" si="27"/>
        <v>2925</v>
      </c>
    </row>
    <row r="851" spans="1:7" x14ac:dyDescent="0.25">
      <c r="A851">
        <v>134</v>
      </c>
      <c r="B851" t="s">
        <v>4</v>
      </c>
      <c r="C851" s="3">
        <v>39977.572685185187</v>
      </c>
      <c r="D851" s="3">
        <v>39977.579872685186</v>
      </c>
      <c r="E851" s="2">
        <f t="shared" si="26"/>
        <v>7.1874999994179234E-3</v>
      </c>
      <c r="F851" t="str">
        <f>CONCATENATE(INDEX(Telefonkönyv!$A$2:$A$63,MATCH(Hívások!A851,Telefonkönyv!$C$2:$C$63,0))," ",INDEX(Telefonkönyv!$B$2:$B$63,MATCH(Hívások!A851,Telefonkönyv!$C$2:$C$63,0)))</f>
        <v>Kurinyec Kinga ügyintéző</v>
      </c>
      <c r="G851" s="5">
        <f t="shared" si="27"/>
        <v>830</v>
      </c>
    </row>
    <row r="852" spans="1:7" x14ac:dyDescent="0.25">
      <c r="A852">
        <v>130</v>
      </c>
      <c r="B852" t="s">
        <v>10</v>
      </c>
      <c r="C852" s="3">
        <v>39977.57335648148</v>
      </c>
      <c r="D852" s="3">
        <v>39977.589062500003</v>
      </c>
      <c r="E852" s="2">
        <f t="shared" si="26"/>
        <v>1.5706018522905651E-2</v>
      </c>
      <c r="F852" t="str">
        <f>CONCATENATE(INDEX(Telefonkönyv!$A$2:$A$63,MATCH(Hívások!A852,Telefonkönyv!$C$2:$C$63,0))," ",INDEX(Telefonkönyv!$B$2:$B$63,MATCH(Hívások!A852,Telefonkönyv!$C$2:$C$63,0)))</f>
        <v>Gál Zsuzsa ügyintéző</v>
      </c>
      <c r="G852" s="5">
        <f t="shared" si="27"/>
        <v>2015</v>
      </c>
    </row>
    <row r="853" spans="1:7" x14ac:dyDescent="0.25">
      <c r="A853">
        <v>160</v>
      </c>
      <c r="B853" t="s">
        <v>14</v>
      </c>
      <c r="C853" s="3">
        <v>39977.57534722222</v>
      </c>
      <c r="D853" s="3">
        <v>39977.576435185183</v>
      </c>
      <c r="E853" s="2">
        <f t="shared" si="26"/>
        <v>1.0879629626288079E-3</v>
      </c>
      <c r="F853" t="str">
        <f>CONCATENATE(INDEX(Telefonkönyv!$A$2:$A$63,MATCH(Hívások!A853,Telefonkönyv!$C$2:$C$63,0))," ",INDEX(Telefonkönyv!$B$2:$B$63,MATCH(Hívások!A853,Telefonkönyv!$C$2:$C$63,0)))</f>
        <v>Fosztó Gábor ügyintéző</v>
      </c>
      <c r="G853" s="5">
        <f t="shared" si="27"/>
        <v>205</v>
      </c>
    </row>
    <row r="854" spans="1:7" x14ac:dyDescent="0.25">
      <c r="A854">
        <v>153</v>
      </c>
      <c r="B854" t="s">
        <v>7</v>
      </c>
      <c r="C854" s="3">
        <v>39977.577662037038</v>
      </c>
      <c r="D854" s="3">
        <v>39977.599699074075</v>
      </c>
      <c r="E854" s="2">
        <f t="shared" si="26"/>
        <v>2.2037037037080154E-2</v>
      </c>
      <c r="F854" t="str">
        <f>CONCATENATE(INDEX(Telefonkönyv!$A$2:$A$63,MATCH(Hívások!A854,Telefonkönyv!$C$2:$C$63,0))," ",INDEX(Telefonkönyv!$B$2:$B$63,MATCH(Hívások!A854,Telefonkönyv!$C$2:$C$63,0)))</f>
        <v>Bozsó Zsolt ügyintéző</v>
      </c>
      <c r="G854" s="5">
        <f t="shared" si="27"/>
        <v>2450</v>
      </c>
    </row>
    <row r="855" spans="1:7" x14ac:dyDescent="0.25">
      <c r="A855">
        <v>126</v>
      </c>
      <c r="B855" t="s">
        <v>4</v>
      </c>
      <c r="C855" s="3">
        <v>39977.579259259262</v>
      </c>
      <c r="D855" s="3">
        <v>39977.614837962959</v>
      </c>
      <c r="E855" s="2">
        <f t="shared" si="26"/>
        <v>3.5578703696955927E-2</v>
      </c>
      <c r="F855" t="str">
        <f>CONCATENATE(INDEX(Telefonkönyv!$A$2:$A$63,MATCH(Hívások!A855,Telefonkönyv!$C$2:$C$63,0))," ",INDEX(Telefonkönyv!$B$2:$B$63,MATCH(Hívások!A855,Telefonkönyv!$C$2:$C$63,0)))</f>
        <v>Hadviga Márton ügyintéző</v>
      </c>
      <c r="G855" s="5">
        <f t="shared" si="27"/>
        <v>3700</v>
      </c>
    </row>
    <row r="856" spans="1:7" x14ac:dyDescent="0.25">
      <c r="A856">
        <v>134</v>
      </c>
      <c r="B856" t="s">
        <v>4</v>
      </c>
      <c r="C856" s="3">
        <v>39977.583738425928</v>
      </c>
      <c r="D856" s="3">
        <v>39977.59065972222</v>
      </c>
      <c r="E856" s="2">
        <f t="shared" si="26"/>
        <v>6.9212962916935794E-3</v>
      </c>
      <c r="F856" t="str">
        <f>CONCATENATE(INDEX(Telefonkönyv!$A$2:$A$63,MATCH(Hívások!A856,Telefonkönyv!$C$2:$C$63,0))," ",INDEX(Telefonkönyv!$B$2:$B$63,MATCH(Hívások!A856,Telefonkönyv!$C$2:$C$63,0)))</f>
        <v>Kurinyec Kinga ügyintéző</v>
      </c>
      <c r="G856" s="5">
        <f t="shared" si="27"/>
        <v>760</v>
      </c>
    </row>
    <row r="857" spans="1:7" x14ac:dyDescent="0.25">
      <c r="A857">
        <v>139</v>
      </c>
      <c r="B857" t="s">
        <v>9</v>
      </c>
      <c r="C857" s="3">
        <v>39977.588472222225</v>
      </c>
      <c r="D857" s="3">
        <v>39977.622685185182</v>
      </c>
      <c r="E857" s="2">
        <f t="shared" si="26"/>
        <v>3.421296295709908E-2</v>
      </c>
      <c r="F857" t="str">
        <f>CONCATENATE(INDEX(Telefonkönyv!$A$2:$A$63,MATCH(Hívások!A857,Telefonkönyv!$C$2:$C$63,0))," ",INDEX(Telefonkönyv!$B$2:$B$63,MATCH(Hívások!A857,Telefonkönyv!$C$2:$C$63,0)))</f>
        <v>Felner Ferenc ügyintéző</v>
      </c>
      <c r="G857" s="5">
        <f t="shared" si="27"/>
        <v>3800</v>
      </c>
    </row>
    <row r="858" spans="1:7" x14ac:dyDescent="0.25">
      <c r="A858">
        <v>136</v>
      </c>
      <c r="B858" t="s">
        <v>11</v>
      </c>
      <c r="C858" s="3">
        <v>39977.588726851849</v>
      </c>
      <c r="D858" s="3">
        <v>39977.614479166667</v>
      </c>
      <c r="E858" s="2">
        <f t="shared" si="26"/>
        <v>2.5752314817509614E-2</v>
      </c>
      <c r="F858" t="str">
        <f>CONCATENATE(INDEX(Telefonkönyv!$A$2:$A$63,MATCH(Hívások!A858,Telefonkönyv!$C$2:$C$63,0))," ",INDEX(Telefonkönyv!$B$2:$B$63,MATCH(Hívások!A858,Telefonkönyv!$C$2:$C$63,0)))</f>
        <v>Kégli Máté ügyintéző</v>
      </c>
      <c r="G858" s="5">
        <f t="shared" si="27"/>
        <v>3085</v>
      </c>
    </row>
    <row r="859" spans="1:7" x14ac:dyDescent="0.25">
      <c r="A859">
        <v>160</v>
      </c>
      <c r="B859" t="s">
        <v>14</v>
      </c>
      <c r="C859" s="3">
        <v>39977.589548611111</v>
      </c>
      <c r="D859" s="3">
        <v>39977.613506944443</v>
      </c>
      <c r="E859" s="2">
        <f t="shared" si="26"/>
        <v>2.3958333331393078E-2</v>
      </c>
      <c r="F859" t="str">
        <f>CONCATENATE(INDEX(Telefonkönyv!$A$2:$A$63,MATCH(Hívások!A859,Telefonkönyv!$C$2:$C$63,0))," ",INDEX(Telefonkönyv!$B$2:$B$63,MATCH(Hívások!A859,Telefonkönyv!$C$2:$C$63,0)))</f>
        <v>Fosztó Gábor ügyintéző</v>
      </c>
      <c r="G859" s="5">
        <f t="shared" si="27"/>
        <v>2845</v>
      </c>
    </row>
    <row r="860" spans="1:7" x14ac:dyDescent="0.25">
      <c r="A860">
        <v>143</v>
      </c>
      <c r="B860" t="s">
        <v>9</v>
      </c>
      <c r="C860" s="3">
        <v>39977.589780092596</v>
      </c>
      <c r="D860" s="3">
        <v>39977.59684027778</v>
      </c>
      <c r="E860" s="2">
        <f t="shared" si="26"/>
        <v>7.0601851839455776E-3</v>
      </c>
      <c r="F860" t="str">
        <f>CONCATENATE(INDEX(Telefonkönyv!$A$2:$A$63,MATCH(Hívások!A860,Telefonkönyv!$C$2:$C$63,0))," ",INDEX(Telefonkönyv!$B$2:$B$63,MATCH(Hívások!A860,Telefonkönyv!$C$2:$C$63,0)))</f>
        <v>Tringel Franciska ügyintéző</v>
      </c>
      <c r="G860" s="5">
        <f t="shared" si="27"/>
        <v>875</v>
      </c>
    </row>
    <row r="861" spans="1:7" x14ac:dyDescent="0.25">
      <c r="A861">
        <v>152</v>
      </c>
      <c r="B861" t="s">
        <v>6</v>
      </c>
      <c r="C861" s="3">
        <v>39977.590115740742</v>
      </c>
      <c r="D861" s="3">
        <v>39977.593680555554</v>
      </c>
      <c r="E861" s="2">
        <f t="shared" si="26"/>
        <v>3.5648148113978095E-3</v>
      </c>
      <c r="F861" t="str">
        <f>CONCATENATE(INDEX(Telefonkönyv!$A$2:$A$63,MATCH(Hívások!A861,Telefonkönyv!$C$2:$C$63,0))," ",INDEX(Telefonkönyv!$B$2:$B$63,MATCH(Hívások!A861,Telefonkönyv!$C$2:$C$63,0)))</f>
        <v>Viola Klára ügyintéző</v>
      </c>
      <c r="G861" s="5">
        <f t="shared" si="27"/>
        <v>525</v>
      </c>
    </row>
    <row r="862" spans="1:7" x14ac:dyDescent="0.25">
      <c r="A862">
        <v>159</v>
      </c>
      <c r="B862" t="s">
        <v>4</v>
      </c>
      <c r="C862" s="3">
        <v>39977.590439814812</v>
      </c>
      <c r="D862" s="3">
        <v>39977.593136574076</v>
      </c>
      <c r="E862" s="2">
        <f t="shared" si="26"/>
        <v>2.6967592639266513E-3</v>
      </c>
      <c r="F862" t="str">
        <f>CONCATENATE(INDEX(Telefonkönyv!$A$2:$A$63,MATCH(Hívások!A862,Telefonkönyv!$C$2:$C$63,0))," ",INDEX(Telefonkönyv!$B$2:$B$63,MATCH(Hívások!A862,Telefonkönyv!$C$2:$C$63,0)))</f>
        <v>Pap Nikolett ügyintéző</v>
      </c>
      <c r="G862" s="5">
        <f t="shared" si="27"/>
        <v>340</v>
      </c>
    </row>
    <row r="863" spans="1:7" x14ac:dyDescent="0.25">
      <c r="A863">
        <v>144</v>
      </c>
      <c r="B863" t="s">
        <v>14</v>
      </c>
      <c r="C863" s="3">
        <v>39977.596643518518</v>
      </c>
      <c r="D863" s="3">
        <v>39977.601805555554</v>
      </c>
      <c r="E863" s="2">
        <f t="shared" si="26"/>
        <v>5.1620370359160006E-3</v>
      </c>
      <c r="F863" t="str">
        <f>CONCATENATE(INDEX(Telefonkönyv!$A$2:$A$63,MATCH(Hívások!A863,Telefonkönyv!$C$2:$C$63,0))," ",INDEX(Telefonkönyv!$B$2:$B$63,MATCH(Hívások!A863,Telefonkönyv!$C$2:$C$63,0)))</f>
        <v>Bózsing Gergely ügyintéző</v>
      </c>
      <c r="G863" s="5">
        <f t="shared" si="27"/>
        <v>685</v>
      </c>
    </row>
    <row r="864" spans="1:7" x14ac:dyDescent="0.25">
      <c r="A864">
        <v>152</v>
      </c>
      <c r="B864" t="s">
        <v>6</v>
      </c>
      <c r="C864" s="3">
        <v>39977.599120370367</v>
      </c>
      <c r="D864" s="3">
        <v>39977.606666666667</v>
      </c>
      <c r="E864" s="2">
        <f t="shared" si="26"/>
        <v>7.5462962995516136E-3</v>
      </c>
      <c r="F864" t="str">
        <f>CONCATENATE(INDEX(Telefonkönyv!$A$2:$A$63,MATCH(Hívások!A864,Telefonkönyv!$C$2:$C$63,0))," ",INDEX(Telefonkönyv!$B$2:$B$63,MATCH(Hívások!A864,Telefonkönyv!$C$2:$C$63,0)))</f>
        <v>Viola Klára ügyintéző</v>
      </c>
      <c r="G864" s="5">
        <f t="shared" si="27"/>
        <v>925</v>
      </c>
    </row>
    <row r="865" spans="1:7" x14ac:dyDescent="0.25">
      <c r="A865">
        <v>127</v>
      </c>
      <c r="B865" t="s">
        <v>4</v>
      </c>
      <c r="C865" s="3">
        <v>39977.599178240744</v>
      </c>
      <c r="D865" s="3">
        <v>39977.605729166666</v>
      </c>
      <c r="E865" s="2">
        <f t="shared" si="26"/>
        <v>6.5509259220561944E-3</v>
      </c>
      <c r="F865" t="str">
        <f>CONCATENATE(INDEX(Telefonkönyv!$A$2:$A$63,MATCH(Hívások!A865,Telefonkönyv!$C$2:$C$63,0))," ",INDEX(Telefonkönyv!$B$2:$B$63,MATCH(Hívások!A865,Telefonkönyv!$C$2:$C$63,0)))</f>
        <v>Polgár Zsuzsa ügyintéző</v>
      </c>
      <c r="G865" s="5">
        <f t="shared" si="27"/>
        <v>760</v>
      </c>
    </row>
    <row r="866" spans="1:7" x14ac:dyDescent="0.25">
      <c r="A866">
        <v>151</v>
      </c>
      <c r="B866" t="s">
        <v>15</v>
      </c>
      <c r="C866" s="3">
        <v>39977.601099537038</v>
      </c>
      <c r="D866" s="3">
        <v>39977.620937500003</v>
      </c>
      <c r="E866" s="2">
        <f t="shared" si="26"/>
        <v>1.9837962965539191E-2</v>
      </c>
      <c r="F866" t="str">
        <f>CONCATENATE(INDEX(Telefonkönyv!$A$2:$A$63,MATCH(Hívások!A866,Telefonkönyv!$C$2:$C$63,0))," ",INDEX(Telefonkönyv!$B$2:$B$63,MATCH(Hívások!A866,Telefonkönyv!$C$2:$C$63,0)))</f>
        <v>Lovas Helga ügyintéző</v>
      </c>
      <c r="G866" s="5">
        <f t="shared" si="27"/>
        <v>2525</v>
      </c>
    </row>
    <row r="867" spans="1:7" x14ac:dyDescent="0.25">
      <c r="A867">
        <v>159</v>
      </c>
      <c r="B867" t="s">
        <v>4</v>
      </c>
      <c r="C867" s="3">
        <v>39977.602905092594</v>
      </c>
      <c r="D867" s="3">
        <v>39977.628611111111</v>
      </c>
      <c r="E867" s="2">
        <f t="shared" si="26"/>
        <v>2.5706018517666962E-2</v>
      </c>
      <c r="F867" t="str">
        <f>CONCATENATE(INDEX(Telefonkönyv!$A$2:$A$63,MATCH(Hívások!A867,Telefonkönyv!$C$2:$C$63,0))," ",INDEX(Telefonkönyv!$B$2:$B$63,MATCH(Hívások!A867,Telefonkönyv!$C$2:$C$63,0)))</f>
        <v>Pap Nikolett ügyintéző</v>
      </c>
      <c r="G867" s="5">
        <f t="shared" si="27"/>
        <v>2720</v>
      </c>
    </row>
    <row r="868" spans="1:7" x14ac:dyDescent="0.25">
      <c r="A868">
        <v>140</v>
      </c>
      <c r="B868" t="s">
        <v>5</v>
      </c>
      <c r="C868" s="3">
        <v>39977.605266203704</v>
      </c>
      <c r="D868" s="3">
        <v>39977.629224537035</v>
      </c>
      <c r="E868" s="2">
        <f t="shared" si="26"/>
        <v>2.3958333331393078E-2</v>
      </c>
      <c r="F868" t="str">
        <f>CONCATENATE(INDEX(Telefonkönyv!$A$2:$A$63,MATCH(Hívások!A868,Telefonkönyv!$C$2:$C$63,0))," ",INDEX(Telefonkönyv!$B$2:$B$63,MATCH(Hívások!A868,Telefonkönyv!$C$2:$C$63,0)))</f>
        <v>Szunomár Flóra ügyintéző</v>
      </c>
      <c r="G868" s="5">
        <f t="shared" si="27"/>
        <v>2845</v>
      </c>
    </row>
    <row r="869" spans="1:7" x14ac:dyDescent="0.25">
      <c r="A869">
        <v>145</v>
      </c>
      <c r="B869" t="s">
        <v>12</v>
      </c>
      <c r="C869" s="3">
        <v>39977.605590277781</v>
      </c>
      <c r="D869" s="3">
        <v>39977.636122685188</v>
      </c>
      <c r="E869" s="2">
        <f t="shared" si="26"/>
        <v>3.0532407407008577E-2</v>
      </c>
      <c r="F869" t="str">
        <f>CONCATENATE(INDEX(Telefonkönyv!$A$2:$A$63,MATCH(Hívások!A869,Telefonkönyv!$C$2:$C$63,0))," ",INDEX(Telefonkönyv!$B$2:$B$63,MATCH(Hívások!A869,Telefonkönyv!$C$2:$C$63,0)))</f>
        <v>Bednai Linda ügyintéző</v>
      </c>
      <c r="G869" s="5">
        <f t="shared" si="27"/>
        <v>3350</v>
      </c>
    </row>
    <row r="870" spans="1:7" x14ac:dyDescent="0.25">
      <c r="A870">
        <v>132</v>
      </c>
      <c r="B870" t="s">
        <v>5</v>
      </c>
      <c r="C870" s="3">
        <v>39977.605879629627</v>
      </c>
      <c r="D870" s="3">
        <v>39977.640173611115</v>
      </c>
      <c r="E870" s="2">
        <f t="shared" si="26"/>
        <v>3.4293981487280689E-2</v>
      </c>
      <c r="F870" t="str">
        <f>CONCATENATE(INDEX(Telefonkönyv!$A$2:$A$63,MATCH(Hívások!A870,Telefonkönyv!$C$2:$C$63,0))," ",INDEX(Telefonkönyv!$B$2:$B$63,MATCH(Hívások!A870,Telefonkönyv!$C$2:$C$63,0)))</f>
        <v>Pap Zsófia ügyintéző</v>
      </c>
      <c r="G870" s="5">
        <f t="shared" si="27"/>
        <v>4045</v>
      </c>
    </row>
    <row r="871" spans="1:7" x14ac:dyDescent="0.25">
      <c r="A871">
        <v>113</v>
      </c>
      <c r="B871" t="s">
        <v>7</v>
      </c>
      <c r="C871" s="3">
        <v>39977.607361111113</v>
      </c>
      <c r="D871" s="3">
        <v>39977.635439814818</v>
      </c>
      <c r="E871" s="2">
        <f t="shared" si="26"/>
        <v>2.8078703704522923E-2</v>
      </c>
      <c r="F871" t="str">
        <f>CONCATENATE(INDEX(Telefonkönyv!$A$2:$A$63,MATCH(Hívások!A871,Telefonkönyv!$C$2:$C$63,0))," ",INDEX(Telefonkönyv!$B$2:$B$63,MATCH(Hívások!A871,Telefonkönyv!$C$2:$C$63,0)))</f>
        <v>Toldi Tamás ügyintéző</v>
      </c>
      <c r="G871" s="5">
        <f t="shared" si="27"/>
        <v>3125</v>
      </c>
    </row>
    <row r="872" spans="1:7" x14ac:dyDescent="0.25">
      <c r="A872">
        <v>122</v>
      </c>
      <c r="B872" t="s">
        <v>14</v>
      </c>
      <c r="C872" s="3">
        <v>39977.608796296299</v>
      </c>
      <c r="D872" s="3">
        <v>39977.640925925924</v>
      </c>
      <c r="E872" s="2">
        <f t="shared" si="26"/>
        <v>3.2129629624250811E-2</v>
      </c>
      <c r="F872" t="str">
        <f>CONCATENATE(INDEX(Telefonkönyv!$A$2:$A$63,MATCH(Hívások!A872,Telefonkönyv!$C$2:$C$63,0))," ",INDEX(Telefonkönyv!$B$2:$B$63,MATCH(Hívások!A872,Telefonkönyv!$C$2:$C$63,0)))</f>
        <v>Láng Botond ügyintéző</v>
      </c>
      <c r="G872" s="5">
        <f t="shared" si="27"/>
        <v>3805</v>
      </c>
    </row>
    <row r="873" spans="1:7" x14ac:dyDescent="0.25">
      <c r="A873">
        <v>143</v>
      </c>
      <c r="B873" t="s">
        <v>9</v>
      </c>
      <c r="C873" s="3">
        <v>39977.624212962961</v>
      </c>
      <c r="D873" s="3">
        <v>39977.662673611114</v>
      </c>
      <c r="E873" s="2">
        <f t="shared" si="26"/>
        <v>3.8460648152977228E-2</v>
      </c>
      <c r="F873" t="str">
        <f>CONCATENATE(INDEX(Telefonkönyv!$A$2:$A$63,MATCH(Hívások!A873,Telefonkönyv!$C$2:$C$63,0))," ",INDEX(Telefonkönyv!$B$2:$B$63,MATCH(Hívások!A873,Telefonkönyv!$C$2:$C$63,0)))</f>
        <v>Tringel Franciska ügyintéző</v>
      </c>
      <c r="G873" s="5">
        <f t="shared" si="27"/>
        <v>4250</v>
      </c>
    </row>
    <row r="874" spans="1:7" x14ac:dyDescent="0.25">
      <c r="A874">
        <v>134</v>
      </c>
      <c r="B874" t="s">
        <v>4</v>
      </c>
      <c r="C874" s="3">
        <v>39977.624374999999</v>
      </c>
      <c r="D874" s="3">
        <v>39977.657337962963</v>
      </c>
      <c r="E874" s="2">
        <f t="shared" si="26"/>
        <v>3.2962962963210884E-2</v>
      </c>
      <c r="F874" t="str">
        <f>CONCATENATE(INDEX(Telefonkönyv!$A$2:$A$63,MATCH(Hívások!A874,Telefonkönyv!$C$2:$C$63,0))," ",INDEX(Telefonkönyv!$B$2:$B$63,MATCH(Hívások!A874,Telefonkönyv!$C$2:$C$63,0)))</f>
        <v>Kurinyec Kinga ügyintéző</v>
      </c>
      <c r="G874" s="5">
        <f t="shared" si="27"/>
        <v>3420</v>
      </c>
    </row>
    <row r="875" spans="1:7" x14ac:dyDescent="0.25">
      <c r="A875">
        <v>144</v>
      </c>
      <c r="B875" t="s">
        <v>14</v>
      </c>
      <c r="C875" s="3">
        <v>39977.6327662037</v>
      </c>
      <c r="D875" s="3">
        <v>39977.656643518516</v>
      </c>
      <c r="E875" s="2">
        <f t="shared" si="26"/>
        <v>2.3877314815763384E-2</v>
      </c>
      <c r="F875" t="str">
        <f>CONCATENATE(INDEX(Telefonkönyv!$A$2:$A$63,MATCH(Hívások!A875,Telefonkönyv!$C$2:$C$63,0))," ",INDEX(Telefonkönyv!$B$2:$B$63,MATCH(Hívások!A875,Telefonkönyv!$C$2:$C$63,0)))</f>
        <v>Bózsing Gergely ügyintéző</v>
      </c>
      <c r="G875" s="5">
        <f t="shared" si="27"/>
        <v>2845</v>
      </c>
    </row>
    <row r="876" spans="1:7" x14ac:dyDescent="0.25">
      <c r="A876">
        <v>146</v>
      </c>
      <c r="B876" t="s">
        <v>5</v>
      </c>
      <c r="C876" s="3">
        <v>39977.634525462963</v>
      </c>
      <c r="D876" s="3">
        <v>39977.666909722226</v>
      </c>
      <c r="E876" s="2">
        <f t="shared" si="26"/>
        <v>3.238425926247146E-2</v>
      </c>
      <c r="F876" t="str">
        <f>CONCATENATE(INDEX(Telefonkönyv!$A$2:$A$63,MATCH(Hívások!A876,Telefonkönyv!$C$2:$C$63,0))," ",INDEX(Telefonkönyv!$B$2:$B$63,MATCH(Hívások!A876,Telefonkönyv!$C$2:$C$63,0)))</f>
        <v>Bartus Sándor felsővezető</v>
      </c>
      <c r="G876" s="5">
        <f t="shared" si="27"/>
        <v>3805</v>
      </c>
    </row>
    <row r="877" spans="1:7" x14ac:dyDescent="0.25">
      <c r="A877">
        <v>160</v>
      </c>
      <c r="B877" t="s">
        <v>14</v>
      </c>
      <c r="C877" s="3">
        <v>39977.634976851848</v>
      </c>
      <c r="D877" s="3">
        <v>39977.63826388889</v>
      </c>
      <c r="E877" s="2">
        <f t="shared" si="26"/>
        <v>3.2870370414457284E-3</v>
      </c>
      <c r="F877" t="str">
        <f>CONCATENATE(INDEX(Telefonkönyv!$A$2:$A$63,MATCH(Hívások!A877,Telefonkönyv!$C$2:$C$63,0))," ",INDEX(Telefonkönyv!$B$2:$B$63,MATCH(Hívások!A877,Telefonkönyv!$C$2:$C$63,0)))</f>
        <v>Fosztó Gábor ügyintéző</v>
      </c>
      <c r="G877" s="5">
        <f t="shared" si="27"/>
        <v>445</v>
      </c>
    </row>
    <row r="878" spans="1:7" x14ac:dyDescent="0.25">
      <c r="A878">
        <v>136</v>
      </c>
      <c r="B878" t="s">
        <v>11</v>
      </c>
      <c r="C878" s="3">
        <v>39977.637476851851</v>
      </c>
      <c r="D878" s="3">
        <v>39977.638356481482</v>
      </c>
      <c r="E878" s="2">
        <f t="shared" si="26"/>
        <v>8.7962963152676821E-4</v>
      </c>
      <c r="F878" t="str">
        <f>CONCATENATE(INDEX(Telefonkönyv!$A$2:$A$63,MATCH(Hívások!A878,Telefonkönyv!$C$2:$C$63,0))," ",INDEX(Telefonkönyv!$B$2:$B$63,MATCH(Hívások!A878,Telefonkönyv!$C$2:$C$63,0)))</f>
        <v>Kégli Máté ügyintéző</v>
      </c>
      <c r="G878" s="5">
        <f t="shared" si="27"/>
        <v>205</v>
      </c>
    </row>
    <row r="879" spans="1:7" x14ac:dyDescent="0.25">
      <c r="A879">
        <v>107</v>
      </c>
      <c r="B879" t="s">
        <v>7</v>
      </c>
      <c r="C879" s="3">
        <v>39977.638495370367</v>
      </c>
      <c r="D879" s="3">
        <v>39977.670995370368</v>
      </c>
      <c r="E879" s="2">
        <f t="shared" si="26"/>
        <v>3.2500000001164153E-2</v>
      </c>
      <c r="F879" t="str">
        <f>CONCATENATE(INDEX(Telefonkönyv!$A$2:$A$63,MATCH(Hívások!A879,Telefonkönyv!$C$2:$C$63,0))," ",INDEX(Telefonkönyv!$B$2:$B$63,MATCH(Hívások!A879,Telefonkönyv!$C$2:$C$63,0)))</f>
        <v>Gál Fruzsina ügyintéző</v>
      </c>
      <c r="G879" s="5">
        <f t="shared" si="27"/>
        <v>3575</v>
      </c>
    </row>
    <row r="880" spans="1:7" x14ac:dyDescent="0.25">
      <c r="A880">
        <v>114</v>
      </c>
      <c r="B880" t="s">
        <v>11</v>
      </c>
      <c r="C880" s="3">
        <v>39977.641967592594</v>
      </c>
      <c r="D880" s="3">
        <v>39977.65121527778</v>
      </c>
      <c r="E880" s="2">
        <f t="shared" si="26"/>
        <v>9.2476851859828457E-3</v>
      </c>
      <c r="F880" t="str">
        <f>CONCATENATE(INDEX(Telefonkönyv!$A$2:$A$63,MATCH(Hívások!A880,Telefonkönyv!$C$2:$C$63,0))," ",INDEX(Telefonkönyv!$B$2:$B$63,MATCH(Hívások!A880,Telefonkönyv!$C$2:$C$63,0)))</f>
        <v>Bakonyi Mátyás ügyintéző</v>
      </c>
      <c r="G880" s="5">
        <f t="shared" si="27"/>
        <v>1165</v>
      </c>
    </row>
    <row r="881" spans="1:7" x14ac:dyDescent="0.25">
      <c r="A881">
        <v>104</v>
      </c>
      <c r="B881" t="s">
        <v>5</v>
      </c>
      <c r="C881" s="3">
        <v>39977.643506944441</v>
      </c>
      <c r="D881" s="3">
        <v>39977.657835648148</v>
      </c>
      <c r="E881" s="2">
        <f t="shared" si="26"/>
        <v>1.4328703706269152E-2</v>
      </c>
      <c r="F881" t="str">
        <f>CONCATENATE(INDEX(Telefonkönyv!$A$2:$A$63,MATCH(Hívások!A881,Telefonkönyv!$C$2:$C$63,0))," ",INDEX(Telefonkönyv!$B$2:$B$63,MATCH(Hívások!A881,Telefonkönyv!$C$2:$C$63,0)))</f>
        <v>Laki Tamara ügyintéző</v>
      </c>
      <c r="G881" s="5">
        <f t="shared" si="27"/>
        <v>1725</v>
      </c>
    </row>
    <row r="882" spans="1:7" x14ac:dyDescent="0.25">
      <c r="A882">
        <v>112</v>
      </c>
      <c r="B882" t="s">
        <v>13</v>
      </c>
      <c r="C882" s="3">
        <v>39977.645277777781</v>
      </c>
      <c r="D882" s="3">
        <v>39977.684606481482</v>
      </c>
      <c r="E882" s="2">
        <f t="shared" si="26"/>
        <v>3.9328703700448386E-2</v>
      </c>
      <c r="F882" t="str">
        <f>CONCATENATE(INDEX(Telefonkönyv!$A$2:$A$63,MATCH(Hívások!A882,Telefonkönyv!$C$2:$C$63,0))," ",INDEX(Telefonkönyv!$B$2:$B$63,MATCH(Hívások!A882,Telefonkönyv!$C$2:$C$63,0)))</f>
        <v>Tóth Vanda ügyintéző</v>
      </c>
      <c r="G882" s="5">
        <f t="shared" si="27"/>
        <v>4605</v>
      </c>
    </row>
    <row r="883" spans="1:7" x14ac:dyDescent="0.25">
      <c r="A883">
        <v>108</v>
      </c>
      <c r="B883" t="s">
        <v>13</v>
      </c>
      <c r="C883" s="3">
        <v>39977.645937499998</v>
      </c>
      <c r="D883" s="3">
        <v>39977.663680555554</v>
      </c>
      <c r="E883" s="2">
        <f t="shared" si="26"/>
        <v>1.7743055555911269E-2</v>
      </c>
      <c r="F883" t="str">
        <f>CONCATENATE(INDEX(Telefonkönyv!$A$2:$A$63,MATCH(Hívások!A883,Telefonkönyv!$C$2:$C$63,0))," ",INDEX(Telefonkönyv!$B$2:$B$63,MATCH(Hívások!A883,Telefonkönyv!$C$2:$C$63,0)))</f>
        <v>Csurai Fruzsina ügyintéző</v>
      </c>
      <c r="G883" s="5">
        <f t="shared" si="27"/>
        <v>2125</v>
      </c>
    </row>
    <row r="884" spans="1:7" x14ac:dyDescent="0.25">
      <c r="A884">
        <v>140</v>
      </c>
      <c r="B884" t="s">
        <v>5</v>
      </c>
      <c r="C884" s="3">
        <v>39977.647511574076</v>
      </c>
      <c r="D884" s="3">
        <v>39977.651145833333</v>
      </c>
      <c r="E884" s="2">
        <f t="shared" si="26"/>
        <v>3.6342592575238086E-3</v>
      </c>
      <c r="F884" t="str">
        <f>CONCATENATE(INDEX(Telefonkönyv!$A$2:$A$63,MATCH(Hívások!A884,Telefonkönyv!$C$2:$C$63,0))," ",INDEX(Telefonkönyv!$B$2:$B$63,MATCH(Hívások!A884,Telefonkönyv!$C$2:$C$63,0)))</f>
        <v>Szunomár Flóra ügyintéző</v>
      </c>
      <c r="G884" s="5">
        <f t="shared" si="27"/>
        <v>525</v>
      </c>
    </row>
    <row r="885" spans="1:7" x14ac:dyDescent="0.25">
      <c r="A885">
        <v>160</v>
      </c>
      <c r="B885" t="s">
        <v>14</v>
      </c>
      <c r="C885" s="3">
        <v>39977.648159722223</v>
      </c>
      <c r="D885" s="3">
        <v>39977.66878472222</v>
      </c>
      <c r="E885" s="2">
        <f t="shared" si="26"/>
        <v>2.0624999997380655E-2</v>
      </c>
      <c r="F885" t="str">
        <f>CONCATENATE(INDEX(Telefonkönyv!$A$2:$A$63,MATCH(Hívások!A885,Telefonkönyv!$C$2:$C$63,0))," ",INDEX(Telefonkönyv!$B$2:$B$63,MATCH(Hívások!A885,Telefonkönyv!$C$2:$C$63,0)))</f>
        <v>Fosztó Gábor ügyintéző</v>
      </c>
      <c r="G885" s="5">
        <f t="shared" si="27"/>
        <v>2445</v>
      </c>
    </row>
    <row r="886" spans="1:7" x14ac:dyDescent="0.25">
      <c r="A886">
        <v>158</v>
      </c>
      <c r="B886" t="s">
        <v>9</v>
      </c>
      <c r="C886" s="3">
        <v>39977.650590277779</v>
      </c>
      <c r="D886" s="3">
        <v>39977.671932870369</v>
      </c>
      <c r="E886" s="2">
        <f t="shared" si="26"/>
        <v>2.1342592590372078E-2</v>
      </c>
      <c r="F886" t="str">
        <f>CONCATENATE(INDEX(Telefonkönyv!$A$2:$A$63,MATCH(Hívások!A886,Telefonkönyv!$C$2:$C$63,0))," ",INDEX(Telefonkönyv!$B$2:$B$63,MATCH(Hívások!A886,Telefonkönyv!$C$2:$C$63,0)))</f>
        <v>Sánta Tibor középvezető</v>
      </c>
      <c r="G886" s="5">
        <f t="shared" si="27"/>
        <v>2375</v>
      </c>
    </row>
    <row r="887" spans="1:7" x14ac:dyDescent="0.25">
      <c r="A887">
        <v>141</v>
      </c>
      <c r="B887" t="s">
        <v>10</v>
      </c>
      <c r="C887" s="3">
        <v>39977.652395833335</v>
      </c>
      <c r="D887" s="3">
        <v>39977.685729166667</v>
      </c>
      <c r="E887" s="2">
        <f t="shared" si="26"/>
        <v>3.3333333332848269E-2</v>
      </c>
      <c r="F887" t="str">
        <f>CONCATENATE(INDEX(Telefonkönyv!$A$2:$A$63,MATCH(Hívások!A887,Telefonkönyv!$C$2:$C$63,0))," ",INDEX(Telefonkönyv!$B$2:$B$63,MATCH(Hívások!A887,Telefonkönyv!$C$2:$C$63,0)))</f>
        <v>Harmath Szabolcs ügyintéző</v>
      </c>
      <c r="G887" s="5">
        <f t="shared" si="27"/>
        <v>4140</v>
      </c>
    </row>
    <row r="888" spans="1:7" x14ac:dyDescent="0.25">
      <c r="A888">
        <v>140</v>
      </c>
      <c r="B888" t="s">
        <v>5</v>
      </c>
      <c r="C888" s="3">
        <v>39977.652870370373</v>
      </c>
      <c r="D888" s="3">
        <v>39977.672361111108</v>
      </c>
      <c r="E888" s="2">
        <f t="shared" si="26"/>
        <v>1.9490740734909195E-2</v>
      </c>
      <c r="F888" t="str">
        <f>CONCATENATE(INDEX(Telefonkönyv!$A$2:$A$63,MATCH(Hívások!A888,Telefonkönyv!$C$2:$C$63,0))," ",INDEX(Telefonkönyv!$B$2:$B$63,MATCH(Hívások!A888,Telefonkönyv!$C$2:$C$63,0)))</f>
        <v>Szunomár Flóra ügyintéző</v>
      </c>
      <c r="G888" s="5">
        <f t="shared" si="27"/>
        <v>2365</v>
      </c>
    </row>
    <row r="889" spans="1:7" x14ac:dyDescent="0.25">
      <c r="A889">
        <v>124</v>
      </c>
      <c r="B889" t="s">
        <v>13</v>
      </c>
      <c r="C889" s="3">
        <v>39977.654224537036</v>
      </c>
      <c r="D889" s="3">
        <v>39977.667349537034</v>
      </c>
      <c r="E889" s="2">
        <f t="shared" si="26"/>
        <v>1.3124999997671694E-2</v>
      </c>
      <c r="F889" t="str">
        <f>CONCATENATE(INDEX(Telefonkönyv!$A$2:$A$63,MATCH(Hívások!A889,Telefonkönyv!$C$2:$C$63,0))," ",INDEX(Telefonkönyv!$B$2:$B$63,MATCH(Hívások!A889,Telefonkönyv!$C$2:$C$63,0)))</f>
        <v>Gelencsér László ügyintéző</v>
      </c>
      <c r="G889" s="5">
        <f t="shared" si="27"/>
        <v>1565</v>
      </c>
    </row>
    <row r="890" spans="1:7" x14ac:dyDescent="0.25">
      <c r="A890">
        <v>152</v>
      </c>
      <c r="B890" t="s">
        <v>6</v>
      </c>
      <c r="C890" s="3">
        <v>39977.655543981484</v>
      </c>
      <c r="D890" s="3">
        <v>39977.691168981481</v>
      </c>
      <c r="E890" s="2">
        <f t="shared" si="26"/>
        <v>3.5624999996798579E-2</v>
      </c>
      <c r="F890" t="str">
        <f>CONCATENATE(INDEX(Telefonkönyv!$A$2:$A$63,MATCH(Hívások!A890,Telefonkönyv!$C$2:$C$63,0))," ",INDEX(Telefonkönyv!$B$2:$B$63,MATCH(Hívások!A890,Telefonkönyv!$C$2:$C$63,0)))</f>
        <v>Viola Klára ügyintéző</v>
      </c>
      <c r="G890" s="5">
        <f t="shared" si="27"/>
        <v>4205</v>
      </c>
    </row>
    <row r="891" spans="1:7" x14ac:dyDescent="0.25">
      <c r="A891">
        <v>114</v>
      </c>
      <c r="B891" t="s">
        <v>11</v>
      </c>
      <c r="C891" s="3">
        <v>39977.660763888889</v>
      </c>
      <c r="D891" s="3">
        <v>39977.668217592596</v>
      </c>
      <c r="E891" s="2">
        <f t="shared" si="26"/>
        <v>7.4537037071422674E-3</v>
      </c>
      <c r="F891" t="str">
        <f>CONCATENATE(INDEX(Telefonkönyv!$A$2:$A$63,MATCH(Hívások!A891,Telefonkönyv!$C$2:$C$63,0))," ",INDEX(Telefonkönyv!$B$2:$B$63,MATCH(Hívások!A891,Telefonkönyv!$C$2:$C$63,0)))</f>
        <v>Bakonyi Mátyás ügyintéző</v>
      </c>
      <c r="G891" s="5">
        <f t="shared" si="27"/>
        <v>925</v>
      </c>
    </row>
    <row r="892" spans="1:7" x14ac:dyDescent="0.25">
      <c r="A892">
        <v>159</v>
      </c>
      <c r="B892" t="s">
        <v>4</v>
      </c>
      <c r="C892" s="3">
        <v>39977.661111111112</v>
      </c>
      <c r="D892" s="3">
        <v>39977.697118055556</v>
      </c>
      <c r="E892" s="2">
        <f t="shared" si="26"/>
        <v>3.6006944443215616E-2</v>
      </c>
      <c r="F892" t="str">
        <f>CONCATENATE(INDEX(Telefonkönyv!$A$2:$A$63,MATCH(Hívások!A892,Telefonkönyv!$C$2:$C$63,0))," ",INDEX(Telefonkönyv!$B$2:$B$63,MATCH(Hívások!A892,Telefonkönyv!$C$2:$C$63,0)))</f>
        <v>Pap Nikolett ügyintéző</v>
      </c>
      <c r="G892" s="5">
        <f t="shared" si="27"/>
        <v>3700</v>
      </c>
    </row>
    <row r="893" spans="1:7" x14ac:dyDescent="0.25">
      <c r="A893">
        <v>132</v>
      </c>
      <c r="B893" t="s">
        <v>5</v>
      </c>
      <c r="C893" s="3">
        <v>39977.665925925925</v>
      </c>
      <c r="D893" s="3">
        <v>39977.694016203706</v>
      </c>
      <c r="E893" s="2">
        <f t="shared" si="26"/>
        <v>2.8090277781302575E-2</v>
      </c>
      <c r="F893" t="str">
        <f>CONCATENATE(INDEX(Telefonkönyv!$A$2:$A$63,MATCH(Hívások!A893,Telefonkönyv!$C$2:$C$63,0))," ",INDEX(Telefonkönyv!$B$2:$B$63,MATCH(Hívások!A893,Telefonkönyv!$C$2:$C$63,0)))</f>
        <v>Pap Zsófia ügyintéző</v>
      </c>
      <c r="G893" s="5">
        <f t="shared" si="27"/>
        <v>3325</v>
      </c>
    </row>
    <row r="894" spans="1:7" x14ac:dyDescent="0.25">
      <c r="A894">
        <v>133</v>
      </c>
      <c r="B894" t="s">
        <v>15</v>
      </c>
      <c r="C894" s="3">
        <v>39977.667534722219</v>
      </c>
      <c r="D894" s="3">
        <v>39977.692824074074</v>
      </c>
      <c r="E894" s="2">
        <f t="shared" si="26"/>
        <v>2.5289351855462883E-2</v>
      </c>
      <c r="F894" t="str">
        <f>CONCATENATE(INDEX(Telefonkönyv!$A$2:$A$63,MATCH(Hívások!A894,Telefonkönyv!$C$2:$C$63,0))," ",INDEX(Telefonkönyv!$B$2:$B$63,MATCH(Hívások!A894,Telefonkönyv!$C$2:$C$63,0)))</f>
        <v>Kálóczi Berta ügyintéző</v>
      </c>
      <c r="G894" s="5">
        <f t="shared" si="27"/>
        <v>3205</v>
      </c>
    </row>
    <row r="895" spans="1:7" x14ac:dyDescent="0.25">
      <c r="A895">
        <v>122</v>
      </c>
      <c r="B895" t="s">
        <v>14</v>
      </c>
      <c r="C895" s="3">
        <v>39977.671342592592</v>
      </c>
      <c r="D895" s="3">
        <v>39977.677175925928</v>
      </c>
      <c r="E895" s="2">
        <f t="shared" si="26"/>
        <v>5.8333333363407291E-3</v>
      </c>
      <c r="F895" t="str">
        <f>CONCATENATE(INDEX(Telefonkönyv!$A$2:$A$63,MATCH(Hívások!A895,Telefonkönyv!$C$2:$C$63,0))," ",INDEX(Telefonkönyv!$B$2:$B$63,MATCH(Hívások!A895,Telefonkönyv!$C$2:$C$63,0)))</f>
        <v>Láng Botond ügyintéző</v>
      </c>
      <c r="G895" s="5">
        <f t="shared" si="27"/>
        <v>765</v>
      </c>
    </row>
    <row r="896" spans="1:7" x14ac:dyDescent="0.25">
      <c r="A896">
        <v>148</v>
      </c>
      <c r="B896" t="s">
        <v>13</v>
      </c>
      <c r="C896" s="3">
        <v>39977.672164351854</v>
      </c>
      <c r="D896" s="3">
        <v>39977.684710648151</v>
      </c>
      <c r="E896" s="2">
        <f t="shared" si="26"/>
        <v>1.2546296296932269E-2</v>
      </c>
      <c r="F896" t="str">
        <f>CONCATENATE(INDEX(Telefonkönyv!$A$2:$A$63,MATCH(Hívások!A896,Telefonkönyv!$C$2:$C$63,0))," ",INDEX(Telefonkönyv!$B$2:$B$63,MATCH(Hívások!A896,Telefonkönyv!$C$2:$C$63,0)))</f>
        <v>Mester Zsuzsa középvezető</v>
      </c>
      <c r="G896" s="5">
        <f t="shared" si="27"/>
        <v>1565</v>
      </c>
    </row>
    <row r="897" spans="1:7" x14ac:dyDescent="0.25">
      <c r="A897">
        <v>134</v>
      </c>
      <c r="B897" t="s">
        <v>4</v>
      </c>
      <c r="C897" s="3">
        <v>39977.673368055555</v>
      </c>
      <c r="D897" s="3">
        <v>39977.703576388885</v>
      </c>
      <c r="E897" s="2">
        <f t="shared" si="26"/>
        <v>3.0208333329937886E-2</v>
      </c>
      <c r="F897" t="str">
        <f>CONCATENATE(INDEX(Telefonkönyv!$A$2:$A$63,MATCH(Hívások!A897,Telefonkönyv!$C$2:$C$63,0))," ",INDEX(Telefonkönyv!$B$2:$B$63,MATCH(Hívások!A897,Telefonkönyv!$C$2:$C$63,0)))</f>
        <v>Kurinyec Kinga ügyintéző</v>
      </c>
      <c r="G897" s="5">
        <f t="shared" si="27"/>
        <v>3140</v>
      </c>
    </row>
    <row r="898" spans="1:7" x14ac:dyDescent="0.25">
      <c r="A898">
        <v>151</v>
      </c>
      <c r="B898" t="s">
        <v>15</v>
      </c>
      <c r="C898" s="3">
        <v>39977.677604166667</v>
      </c>
      <c r="D898" s="3">
        <v>39977.678773148145</v>
      </c>
      <c r="E898" s="2">
        <f t="shared" si="26"/>
        <v>1.1689814782585017E-3</v>
      </c>
      <c r="F898" t="str">
        <f>CONCATENATE(INDEX(Telefonkönyv!$A$2:$A$63,MATCH(Hívások!A898,Telefonkönyv!$C$2:$C$63,0))," ",INDEX(Telefonkönyv!$B$2:$B$63,MATCH(Hívások!A898,Telefonkönyv!$C$2:$C$63,0)))</f>
        <v>Lovas Helga ügyintéző</v>
      </c>
      <c r="G898" s="5">
        <f t="shared" si="27"/>
        <v>230</v>
      </c>
    </row>
    <row r="899" spans="1:7" x14ac:dyDescent="0.25">
      <c r="A899">
        <v>140</v>
      </c>
      <c r="B899" t="s">
        <v>5</v>
      </c>
      <c r="C899" s="3">
        <v>39977.680011574077</v>
      </c>
      <c r="D899" s="3">
        <v>39977.707511574074</v>
      </c>
      <c r="E899" s="2">
        <f t="shared" ref="E899:E962" si="28">D899-C899</f>
        <v>2.749999999650754E-2</v>
      </c>
      <c r="F899" t="str">
        <f>CONCATENATE(INDEX(Telefonkönyv!$A$2:$A$63,MATCH(Hívások!A899,Telefonkönyv!$C$2:$C$63,0))," ",INDEX(Telefonkönyv!$B$2:$B$63,MATCH(Hívások!A899,Telefonkönyv!$C$2:$C$63,0)))</f>
        <v>Szunomár Flóra ügyintéző</v>
      </c>
      <c r="G899" s="5">
        <f t="shared" ref="G899:G962" si="29">VLOOKUP(B899,$P$2:$S$13,3,FALSE)+IF(SECOND(E899)=0,MINUTE(E899),MINUTE(E899)+1)*VLOOKUP(B899,$P$2:$S$13,4,FALSE)</f>
        <v>3245</v>
      </c>
    </row>
    <row r="900" spans="1:7" x14ac:dyDescent="0.25">
      <c r="A900">
        <v>122</v>
      </c>
      <c r="B900" t="s">
        <v>14</v>
      </c>
      <c r="C900" s="3">
        <v>39977.680335648147</v>
      </c>
      <c r="D900" s="3">
        <v>39977.691840277781</v>
      </c>
      <c r="E900" s="2">
        <f t="shared" si="28"/>
        <v>1.1504629634146113E-2</v>
      </c>
      <c r="F900" t="str">
        <f>CONCATENATE(INDEX(Telefonkönyv!$A$2:$A$63,MATCH(Hívások!A900,Telefonkönyv!$C$2:$C$63,0))," ",INDEX(Telefonkönyv!$B$2:$B$63,MATCH(Hívások!A900,Telefonkönyv!$C$2:$C$63,0)))</f>
        <v>Láng Botond ügyintéző</v>
      </c>
      <c r="G900" s="5">
        <f t="shared" si="29"/>
        <v>1405</v>
      </c>
    </row>
    <row r="901" spans="1:7" x14ac:dyDescent="0.25">
      <c r="A901">
        <v>155</v>
      </c>
      <c r="B901" t="s">
        <v>9</v>
      </c>
      <c r="C901" s="3">
        <v>39977.680509259262</v>
      </c>
      <c r="D901" s="3">
        <v>39977.681296296294</v>
      </c>
      <c r="E901" s="2">
        <f t="shared" si="28"/>
        <v>7.8703703184146434E-4</v>
      </c>
      <c r="F901" t="str">
        <f>CONCATENATE(INDEX(Telefonkönyv!$A$2:$A$63,MATCH(Hívások!A901,Telefonkönyv!$C$2:$C$63,0))," ",INDEX(Telefonkönyv!$B$2:$B$63,MATCH(Hívások!A901,Telefonkönyv!$C$2:$C$63,0)))</f>
        <v>Bölöni Antal ügyintéző</v>
      </c>
      <c r="G901" s="5">
        <f t="shared" si="29"/>
        <v>200</v>
      </c>
    </row>
    <row r="902" spans="1:7" x14ac:dyDescent="0.25">
      <c r="A902">
        <v>125</v>
      </c>
      <c r="B902" t="s">
        <v>8</v>
      </c>
      <c r="C902" s="3">
        <v>39977.681284722225</v>
      </c>
      <c r="D902" s="3">
        <v>39977.686249999999</v>
      </c>
      <c r="E902" s="2">
        <f t="shared" si="28"/>
        <v>4.9652777743176557E-3</v>
      </c>
      <c r="F902" t="str">
        <f>CONCATENATE(INDEX(Telefonkönyv!$A$2:$A$63,MATCH(Hívások!A902,Telefonkönyv!$C$2:$C$63,0))," ",INDEX(Telefonkönyv!$B$2:$B$63,MATCH(Hívások!A902,Telefonkönyv!$C$2:$C$63,0)))</f>
        <v>Éhes Piroska ügyintéző</v>
      </c>
      <c r="G902" s="5">
        <f t="shared" si="29"/>
        <v>685</v>
      </c>
    </row>
    <row r="903" spans="1:7" x14ac:dyDescent="0.25">
      <c r="A903">
        <v>148</v>
      </c>
      <c r="B903" t="s">
        <v>6</v>
      </c>
      <c r="C903" s="3">
        <v>39977.685011574074</v>
      </c>
      <c r="D903" s="3">
        <v>39977.711550925924</v>
      </c>
      <c r="E903" s="2">
        <f t="shared" si="28"/>
        <v>2.6539351849351078E-2</v>
      </c>
      <c r="F903" t="str">
        <f>CONCATENATE(INDEX(Telefonkönyv!$A$2:$A$63,MATCH(Hívások!A903,Telefonkönyv!$C$2:$C$63,0))," ",INDEX(Telefonkönyv!$B$2:$B$63,MATCH(Hívások!A903,Telefonkönyv!$C$2:$C$63,0)))</f>
        <v>Mester Zsuzsa középvezető</v>
      </c>
      <c r="G903" s="5">
        <f t="shared" si="29"/>
        <v>3165</v>
      </c>
    </row>
    <row r="904" spans="1:7" x14ac:dyDescent="0.25">
      <c r="A904">
        <v>141</v>
      </c>
      <c r="B904" t="s">
        <v>10</v>
      </c>
      <c r="C904" s="3">
        <v>39977.690532407411</v>
      </c>
      <c r="D904" s="3">
        <v>39977.721250000002</v>
      </c>
      <c r="E904" s="2">
        <f t="shared" si="28"/>
        <v>3.071759259182727E-2</v>
      </c>
      <c r="F904" t="str">
        <f>CONCATENATE(INDEX(Telefonkönyv!$A$2:$A$63,MATCH(Hívások!A904,Telefonkönyv!$C$2:$C$63,0))," ",INDEX(Telefonkönyv!$B$2:$B$63,MATCH(Hívások!A904,Telefonkönyv!$C$2:$C$63,0)))</f>
        <v>Harmath Szabolcs ügyintéző</v>
      </c>
      <c r="G904" s="5">
        <f t="shared" si="29"/>
        <v>3885</v>
      </c>
    </row>
    <row r="905" spans="1:7" x14ac:dyDescent="0.25">
      <c r="A905">
        <v>114</v>
      </c>
      <c r="B905" t="s">
        <v>11</v>
      </c>
      <c r="C905" s="3">
        <v>39977.691689814812</v>
      </c>
      <c r="D905" s="3">
        <v>39977.697812500002</v>
      </c>
      <c r="E905" s="2">
        <f t="shared" si="28"/>
        <v>6.1226851903484203E-3</v>
      </c>
      <c r="F905" t="str">
        <f>CONCATENATE(INDEX(Telefonkönyv!$A$2:$A$63,MATCH(Hívások!A905,Telefonkönyv!$C$2:$C$63,0))," ",INDEX(Telefonkönyv!$B$2:$B$63,MATCH(Hívások!A905,Telefonkönyv!$C$2:$C$63,0)))</f>
        <v>Bakonyi Mátyás ügyintéző</v>
      </c>
      <c r="G905" s="5">
        <f t="shared" si="29"/>
        <v>765</v>
      </c>
    </row>
    <row r="906" spans="1:7" x14ac:dyDescent="0.25">
      <c r="A906">
        <v>142</v>
      </c>
      <c r="B906" t="s">
        <v>4</v>
      </c>
      <c r="C906" s="3">
        <v>39977.692199074074</v>
      </c>
      <c r="D906" s="3">
        <v>39977.697245370371</v>
      </c>
      <c r="E906" s="2">
        <f t="shared" si="28"/>
        <v>5.0462962972233072E-3</v>
      </c>
      <c r="F906" t="str">
        <f>CONCATENATE(INDEX(Telefonkönyv!$A$2:$A$63,MATCH(Hívások!A906,Telefonkönyv!$C$2:$C$63,0))," ",INDEX(Telefonkönyv!$B$2:$B$63,MATCH(Hívások!A906,Telefonkönyv!$C$2:$C$63,0)))</f>
        <v>Varkoly Lili ügyintéző</v>
      </c>
      <c r="G906" s="5">
        <f t="shared" si="29"/>
        <v>620</v>
      </c>
    </row>
    <row r="907" spans="1:7" x14ac:dyDescent="0.25">
      <c r="A907">
        <v>149</v>
      </c>
      <c r="B907" t="s">
        <v>5</v>
      </c>
      <c r="C907" s="3">
        <v>39977.692210648151</v>
      </c>
      <c r="D907" s="3">
        <v>39977.694085648145</v>
      </c>
      <c r="E907" s="2">
        <f t="shared" si="28"/>
        <v>1.8749999944702722E-3</v>
      </c>
      <c r="F907" t="str">
        <f>CONCATENATE(INDEX(Telefonkönyv!$A$2:$A$63,MATCH(Hívások!A907,Telefonkönyv!$C$2:$C$63,0))," ",INDEX(Telefonkönyv!$B$2:$B$63,MATCH(Hívások!A907,Telefonkönyv!$C$2:$C$63,0)))</f>
        <v>Kerekes Zoltán középvezető</v>
      </c>
      <c r="G907" s="5">
        <f t="shared" si="29"/>
        <v>285</v>
      </c>
    </row>
    <row r="908" spans="1:7" x14ac:dyDescent="0.25">
      <c r="A908">
        <v>138</v>
      </c>
      <c r="B908" t="s">
        <v>5</v>
      </c>
      <c r="C908" s="3">
        <v>39977.692372685182</v>
      </c>
      <c r="D908" s="3">
        <v>39977.700196759259</v>
      </c>
      <c r="E908" s="2">
        <f t="shared" si="28"/>
        <v>7.8240740767796524E-3</v>
      </c>
      <c r="F908" t="str">
        <f>CONCATENATE(INDEX(Telefonkönyv!$A$2:$A$63,MATCH(Hívások!A908,Telefonkönyv!$C$2:$C$63,0))," ",INDEX(Telefonkönyv!$B$2:$B$63,MATCH(Hívások!A908,Telefonkönyv!$C$2:$C$63,0)))</f>
        <v>Cserta Péter ügyintéző</v>
      </c>
      <c r="G908" s="5">
        <f t="shared" si="29"/>
        <v>1005</v>
      </c>
    </row>
    <row r="909" spans="1:7" x14ac:dyDescent="0.25">
      <c r="A909">
        <v>157</v>
      </c>
      <c r="B909" t="s">
        <v>6</v>
      </c>
      <c r="C909" s="3">
        <v>39977.69326388889</v>
      </c>
      <c r="D909" s="3">
        <v>39977.726226851853</v>
      </c>
      <c r="E909" s="2">
        <f t="shared" si="28"/>
        <v>3.2962962963210884E-2</v>
      </c>
      <c r="F909" t="str">
        <f>CONCATENATE(INDEX(Telefonkönyv!$A$2:$A$63,MATCH(Hívások!A909,Telefonkönyv!$C$2:$C$63,0))," ",INDEX(Telefonkönyv!$B$2:$B$63,MATCH(Hívások!A909,Telefonkönyv!$C$2:$C$63,0)))</f>
        <v>Tardos György ügyintéző</v>
      </c>
      <c r="G909" s="5">
        <f t="shared" si="29"/>
        <v>3885</v>
      </c>
    </row>
    <row r="910" spans="1:7" x14ac:dyDescent="0.25">
      <c r="A910">
        <v>151</v>
      </c>
      <c r="B910" t="s">
        <v>15</v>
      </c>
      <c r="C910" s="3">
        <v>39977.695428240739</v>
      </c>
      <c r="D910" s="3">
        <v>39977.73159722222</v>
      </c>
      <c r="E910" s="2">
        <f t="shared" si="28"/>
        <v>3.6168981481750961E-2</v>
      </c>
      <c r="F910" t="str">
        <f>CONCATENATE(INDEX(Telefonkönyv!$A$2:$A$63,MATCH(Hívások!A910,Telefonkönyv!$C$2:$C$63,0))," ",INDEX(Telefonkönyv!$B$2:$B$63,MATCH(Hívások!A910,Telefonkönyv!$C$2:$C$63,0)))</f>
        <v>Lovas Helga ügyintéző</v>
      </c>
      <c r="G910" s="5">
        <f t="shared" si="29"/>
        <v>4565</v>
      </c>
    </row>
    <row r="911" spans="1:7" x14ac:dyDescent="0.25">
      <c r="A911">
        <v>129</v>
      </c>
      <c r="B911" t="s">
        <v>4</v>
      </c>
      <c r="C911" s="3">
        <v>39977.695729166669</v>
      </c>
      <c r="D911" s="3">
        <v>39977.736724537041</v>
      </c>
      <c r="E911" s="2">
        <f t="shared" si="28"/>
        <v>4.0995370371092577E-2</v>
      </c>
      <c r="F911" t="str">
        <f>CONCATENATE(INDEX(Telefonkönyv!$A$2:$A$63,MATCH(Hívások!A911,Telefonkönyv!$C$2:$C$63,0))," ",INDEX(Telefonkönyv!$B$2:$B$63,MATCH(Hívások!A911,Telefonkönyv!$C$2:$C$63,0)))</f>
        <v>Huszár Ildikó középvezető</v>
      </c>
      <c r="G911" s="5">
        <f t="shared" si="29"/>
        <v>4260</v>
      </c>
    </row>
    <row r="912" spans="1:7" x14ac:dyDescent="0.25">
      <c r="A912">
        <v>102</v>
      </c>
      <c r="B912" t="s">
        <v>11</v>
      </c>
      <c r="C912" s="3">
        <v>39977.697060185186</v>
      </c>
      <c r="D912" s="3">
        <v>39977.737766203703</v>
      </c>
      <c r="E912" s="2">
        <f t="shared" si="28"/>
        <v>4.0706018517084885E-2</v>
      </c>
      <c r="F912" t="str">
        <f>CONCATENATE(INDEX(Telefonkönyv!$A$2:$A$63,MATCH(Hívások!A912,Telefonkönyv!$C$2:$C$63,0))," ",INDEX(Telefonkönyv!$B$2:$B$63,MATCH(Hívások!A912,Telefonkönyv!$C$2:$C$63,0)))</f>
        <v>Csurgó Tivadar ügyintéző</v>
      </c>
      <c r="G912" s="5">
        <f t="shared" si="29"/>
        <v>4765</v>
      </c>
    </row>
    <row r="913" spans="1:7" x14ac:dyDescent="0.25">
      <c r="A913">
        <v>149</v>
      </c>
      <c r="B913" t="s">
        <v>9</v>
      </c>
      <c r="C913" s="3">
        <v>39977.697916666664</v>
      </c>
      <c r="D913" s="3">
        <v>39977.726631944446</v>
      </c>
      <c r="E913" s="2">
        <f t="shared" si="28"/>
        <v>2.8715277781884652E-2</v>
      </c>
      <c r="F913" t="str">
        <f>CONCATENATE(INDEX(Telefonkönyv!$A$2:$A$63,MATCH(Hívások!A913,Telefonkönyv!$C$2:$C$63,0))," ",INDEX(Telefonkönyv!$B$2:$B$63,MATCH(Hívások!A913,Telefonkönyv!$C$2:$C$63,0)))</f>
        <v>Kerekes Zoltán középvezető</v>
      </c>
      <c r="G913" s="5">
        <f t="shared" si="29"/>
        <v>3200</v>
      </c>
    </row>
    <row r="914" spans="1:7" x14ac:dyDescent="0.25">
      <c r="A914">
        <v>114</v>
      </c>
      <c r="B914" t="s">
        <v>11</v>
      </c>
      <c r="C914" s="3">
        <v>39977.698622685188</v>
      </c>
      <c r="D914" s="3">
        <v>39977.705416666664</v>
      </c>
      <c r="E914" s="2">
        <f t="shared" si="28"/>
        <v>6.7939814762212336E-3</v>
      </c>
      <c r="F914" t="str">
        <f>CONCATENATE(INDEX(Telefonkönyv!$A$2:$A$63,MATCH(Hívások!A914,Telefonkönyv!$C$2:$C$63,0))," ",INDEX(Telefonkönyv!$B$2:$B$63,MATCH(Hívások!A914,Telefonkönyv!$C$2:$C$63,0)))</f>
        <v>Bakonyi Mátyás ügyintéző</v>
      </c>
      <c r="G914" s="5">
        <f t="shared" si="29"/>
        <v>845</v>
      </c>
    </row>
    <row r="915" spans="1:7" x14ac:dyDescent="0.25">
      <c r="A915">
        <v>115</v>
      </c>
      <c r="B915" t="s">
        <v>14</v>
      </c>
      <c r="C915" s="3">
        <v>39977.699374999997</v>
      </c>
      <c r="D915" s="3">
        <v>39977.704375000001</v>
      </c>
      <c r="E915" s="2">
        <f t="shared" si="28"/>
        <v>5.0000000046566129E-3</v>
      </c>
      <c r="F915" t="str">
        <f>CONCATENATE(INDEX(Telefonkönyv!$A$2:$A$63,MATCH(Hívások!A915,Telefonkönyv!$C$2:$C$63,0))," ",INDEX(Telefonkönyv!$B$2:$B$63,MATCH(Hívások!A915,Telefonkönyv!$C$2:$C$63,0)))</f>
        <v>Marosi István ügyintéző</v>
      </c>
      <c r="G915" s="5">
        <f t="shared" si="29"/>
        <v>685</v>
      </c>
    </row>
    <row r="916" spans="1:7" x14ac:dyDescent="0.25">
      <c r="A916">
        <v>108</v>
      </c>
      <c r="B916" t="s">
        <v>13</v>
      </c>
      <c r="C916" s="3">
        <v>39977.699664351851</v>
      </c>
      <c r="D916" s="3">
        <v>39977.720370370371</v>
      </c>
      <c r="E916" s="2">
        <f t="shared" si="28"/>
        <v>2.0706018520286307E-2</v>
      </c>
      <c r="F916" t="str">
        <f>CONCATENATE(INDEX(Telefonkönyv!$A$2:$A$63,MATCH(Hívások!A916,Telefonkönyv!$C$2:$C$63,0))," ",INDEX(Telefonkönyv!$B$2:$B$63,MATCH(Hívások!A916,Telefonkönyv!$C$2:$C$63,0)))</f>
        <v>Csurai Fruzsina ügyintéző</v>
      </c>
      <c r="G916" s="5">
        <f t="shared" si="29"/>
        <v>2445</v>
      </c>
    </row>
    <row r="917" spans="1:7" x14ac:dyDescent="0.25">
      <c r="A917">
        <v>104</v>
      </c>
      <c r="B917" t="s">
        <v>5</v>
      </c>
      <c r="C917" s="3">
        <v>39977.709768518522</v>
      </c>
      <c r="D917" s="3">
        <v>39977.73877314815</v>
      </c>
      <c r="E917" s="2">
        <f t="shared" si="28"/>
        <v>2.9004629628616385E-2</v>
      </c>
      <c r="F917" t="str">
        <f>CONCATENATE(INDEX(Telefonkönyv!$A$2:$A$63,MATCH(Hívások!A917,Telefonkönyv!$C$2:$C$63,0))," ",INDEX(Telefonkönyv!$B$2:$B$63,MATCH(Hívások!A917,Telefonkönyv!$C$2:$C$63,0)))</f>
        <v>Laki Tamara ügyintéző</v>
      </c>
      <c r="G917" s="5">
        <f t="shared" si="29"/>
        <v>3405</v>
      </c>
    </row>
    <row r="918" spans="1:7" x14ac:dyDescent="0.25">
      <c r="A918">
        <v>138</v>
      </c>
      <c r="B918" t="s">
        <v>5</v>
      </c>
      <c r="C918" s="3">
        <v>39977.712407407409</v>
      </c>
      <c r="D918" s="3">
        <v>39977.724826388891</v>
      </c>
      <c r="E918" s="2">
        <f t="shared" si="28"/>
        <v>1.2418981481459923E-2</v>
      </c>
      <c r="F918" t="str">
        <f>CONCATENATE(INDEX(Telefonkönyv!$A$2:$A$63,MATCH(Hívások!A918,Telefonkönyv!$C$2:$C$63,0))," ",INDEX(Telefonkönyv!$B$2:$B$63,MATCH(Hívások!A918,Telefonkönyv!$C$2:$C$63,0)))</f>
        <v>Cserta Péter ügyintéző</v>
      </c>
      <c r="G918" s="5">
        <f t="shared" si="29"/>
        <v>1485</v>
      </c>
    </row>
    <row r="919" spans="1:7" x14ac:dyDescent="0.25">
      <c r="A919">
        <v>158</v>
      </c>
      <c r="B919" t="s">
        <v>7</v>
      </c>
      <c r="C919" s="3">
        <v>39977.717465277776</v>
      </c>
      <c r="D919" s="3">
        <v>39977.723321759258</v>
      </c>
      <c r="E919" s="2">
        <f t="shared" si="28"/>
        <v>5.8564814826240763E-3</v>
      </c>
      <c r="F919" t="str">
        <f>CONCATENATE(INDEX(Telefonkönyv!$A$2:$A$63,MATCH(Hívások!A919,Telefonkönyv!$C$2:$C$63,0))," ",INDEX(Telefonkönyv!$B$2:$B$63,MATCH(Hívások!A919,Telefonkönyv!$C$2:$C$63,0)))</f>
        <v>Sánta Tibor középvezető</v>
      </c>
      <c r="G919" s="5">
        <f t="shared" si="29"/>
        <v>725</v>
      </c>
    </row>
    <row r="920" spans="1:7" x14ac:dyDescent="0.25">
      <c r="A920">
        <v>121</v>
      </c>
      <c r="B920" t="s">
        <v>7</v>
      </c>
      <c r="C920" s="3">
        <v>39977.721331018518</v>
      </c>
      <c r="D920" s="3">
        <v>39977.731504629628</v>
      </c>
      <c r="E920" s="2">
        <f t="shared" si="28"/>
        <v>1.0173611110076308E-2</v>
      </c>
      <c r="F920" t="str">
        <f>CONCATENATE(INDEX(Telefonkönyv!$A$2:$A$63,MATCH(Hívások!A920,Telefonkönyv!$C$2:$C$63,0))," ",INDEX(Telefonkönyv!$B$2:$B$63,MATCH(Hívások!A920,Telefonkönyv!$C$2:$C$63,0)))</f>
        <v>Palles Katalin ügyintéző</v>
      </c>
      <c r="G920" s="5">
        <f t="shared" si="29"/>
        <v>1175</v>
      </c>
    </row>
    <row r="921" spans="1:7" x14ac:dyDescent="0.25">
      <c r="A921">
        <v>159</v>
      </c>
      <c r="B921" t="s">
        <v>4</v>
      </c>
      <c r="C921" s="3">
        <v>39977.722141203703</v>
      </c>
      <c r="D921" s="3">
        <v>39977.757106481484</v>
      </c>
      <c r="E921" s="2">
        <f t="shared" si="28"/>
        <v>3.496527778042946E-2</v>
      </c>
      <c r="F921" t="str">
        <f>CONCATENATE(INDEX(Telefonkönyv!$A$2:$A$63,MATCH(Hívások!A921,Telefonkönyv!$C$2:$C$63,0))," ",INDEX(Telefonkönyv!$B$2:$B$63,MATCH(Hívások!A921,Telefonkönyv!$C$2:$C$63,0)))</f>
        <v>Pap Nikolett ügyintéző</v>
      </c>
      <c r="G921" s="5">
        <f t="shared" si="29"/>
        <v>3630</v>
      </c>
    </row>
    <row r="922" spans="1:7" x14ac:dyDescent="0.25">
      <c r="A922">
        <v>148</v>
      </c>
      <c r="B922" t="s">
        <v>4</v>
      </c>
      <c r="C922" s="3">
        <v>39977.72420138889</v>
      </c>
      <c r="D922" s="3">
        <v>39977.731493055559</v>
      </c>
      <c r="E922" s="2">
        <f t="shared" si="28"/>
        <v>7.291666668606922E-3</v>
      </c>
      <c r="F922" t="str">
        <f>CONCATENATE(INDEX(Telefonkönyv!$A$2:$A$63,MATCH(Hívások!A922,Telefonkönyv!$C$2:$C$63,0))," ",INDEX(Telefonkönyv!$B$2:$B$63,MATCH(Hívások!A922,Telefonkönyv!$C$2:$C$63,0)))</f>
        <v>Mester Zsuzsa középvezető</v>
      </c>
      <c r="G922" s="5">
        <f t="shared" si="29"/>
        <v>830</v>
      </c>
    </row>
    <row r="923" spans="1:7" x14ac:dyDescent="0.25">
      <c r="A923">
        <v>140</v>
      </c>
      <c r="B923" t="s">
        <v>5</v>
      </c>
      <c r="C923" s="3">
        <v>39977.725081018521</v>
      </c>
      <c r="D923" s="3">
        <v>39977.72996527778</v>
      </c>
      <c r="E923" s="2">
        <f t="shared" si="28"/>
        <v>4.8842592586879618E-3</v>
      </c>
      <c r="F923" t="str">
        <f>CONCATENATE(INDEX(Telefonkönyv!$A$2:$A$63,MATCH(Hívások!A923,Telefonkönyv!$C$2:$C$63,0))," ",INDEX(Telefonkönyv!$B$2:$B$63,MATCH(Hívások!A923,Telefonkönyv!$C$2:$C$63,0)))</f>
        <v>Szunomár Flóra ügyintéző</v>
      </c>
      <c r="G923" s="5">
        <f t="shared" si="29"/>
        <v>685</v>
      </c>
    </row>
    <row r="924" spans="1:7" x14ac:dyDescent="0.25">
      <c r="A924">
        <v>125</v>
      </c>
      <c r="B924" t="s">
        <v>8</v>
      </c>
      <c r="C924" s="3">
        <v>39977.725740740738</v>
      </c>
      <c r="D924" s="3">
        <v>39977.738113425927</v>
      </c>
      <c r="E924" s="2">
        <f t="shared" si="28"/>
        <v>1.2372685188893229E-2</v>
      </c>
      <c r="F924" t="str">
        <f>CONCATENATE(INDEX(Telefonkönyv!$A$2:$A$63,MATCH(Hívások!A924,Telefonkönyv!$C$2:$C$63,0))," ",INDEX(Telefonkönyv!$B$2:$B$63,MATCH(Hívások!A924,Telefonkönyv!$C$2:$C$63,0)))</f>
        <v>Éhes Piroska ügyintéző</v>
      </c>
      <c r="G924" s="5">
        <f t="shared" si="29"/>
        <v>1485</v>
      </c>
    </row>
    <row r="925" spans="1:7" x14ac:dyDescent="0.25">
      <c r="A925">
        <v>158</v>
      </c>
      <c r="B925" t="s">
        <v>13</v>
      </c>
      <c r="C925" s="3">
        <v>39977.726886574077</v>
      </c>
      <c r="D925" s="3">
        <v>39977.732048611113</v>
      </c>
      <c r="E925" s="2">
        <f t="shared" si="28"/>
        <v>5.1620370359160006E-3</v>
      </c>
      <c r="F925" t="str">
        <f>CONCATENATE(INDEX(Telefonkönyv!$A$2:$A$63,MATCH(Hívások!A925,Telefonkönyv!$C$2:$C$63,0))," ",INDEX(Telefonkönyv!$B$2:$B$63,MATCH(Hívások!A925,Telefonkönyv!$C$2:$C$63,0)))</f>
        <v>Sánta Tibor középvezető</v>
      </c>
      <c r="G925" s="5">
        <f t="shared" si="29"/>
        <v>685</v>
      </c>
    </row>
    <row r="926" spans="1:7" x14ac:dyDescent="0.25">
      <c r="A926">
        <v>156</v>
      </c>
      <c r="B926" t="s">
        <v>7</v>
      </c>
      <c r="C926" s="3">
        <v>39977.731886574074</v>
      </c>
      <c r="D926" s="3">
        <v>39977.771354166667</v>
      </c>
      <c r="E926" s="2">
        <f t="shared" si="28"/>
        <v>3.9467592592700385E-2</v>
      </c>
      <c r="F926" t="str">
        <f>CONCATENATE(INDEX(Telefonkönyv!$A$2:$A$63,MATCH(Hívások!A926,Telefonkönyv!$C$2:$C$63,0))," ",INDEX(Telefonkönyv!$B$2:$B$63,MATCH(Hívások!A926,Telefonkönyv!$C$2:$C$63,0)))</f>
        <v>Ormai Nikolett ügyintéző</v>
      </c>
      <c r="G926" s="5">
        <f t="shared" si="29"/>
        <v>4325</v>
      </c>
    </row>
    <row r="927" spans="1:7" x14ac:dyDescent="0.25">
      <c r="A927">
        <v>148</v>
      </c>
      <c r="B927" t="s">
        <v>7</v>
      </c>
      <c r="C927" s="3">
        <v>39977.735312500001</v>
      </c>
      <c r="D927" s="3">
        <v>39977.771979166668</v>
      </c>
      <c r="E927" s="2">
        <f t="shared" si="28"/>
        <v>3.6666666666860692E-2</v>
      </c>
      <c r="F927" t="str">
        <f>CONCATENATE(INDEX(Telefonkönyv!$A$2:$A$63,MATCH(Hívások!A927,Telefonkönyv!$C$2:$C$63,0))," ",INDEX(Telefonkönyv!$B$2:$B$63,MATCH(Hívások!A927,Telefonkönyv!$C$2:$C$63,0)))</f>
        <v>Mester Zsuzsa középvezető</v>
      </c>
      <c r="G927" s="5">
        <f t="shared" si="29"/>
        <v>4025</v>
      </c>
    </row>
    <row r="928" spans="1:7" x14ac:dyDescent="0.25">
      <c r="A928">
        <v>133</v>
      </c>
      <c r="B928" t="s">
        <v>15</v>
      </c>
      <c r="C928" s="3">
        <v>39977.736747685187</v>
      </c>
      <c r="D928" s="3">
        <v>39977.741620370369</v>
      </c>
      <c r="E928" s="2">
        <f t="shared" si="28"/>
        <v>4.8726851819083095E-3</v>
      </c>
      <c r="F928" t="str">
        <f>CONCATENATE(INDEX(Telefonkönyv!$A$2:$A$63,MATCH(Hívások!A928,Telefonkönyv!$C$2:$C$63,0))," ",INDEX(Telefonkönyv!$B$2:$B$63,MATCH(Hívások!A928,Telefonkönyv!$C$2:$C$63,0)))</f>
        <v>Kálóczi Berta ügyintéző</v>
      </c>
      <c r="G928" s="5">
        <f t="shared" si="29"/>
        <v>740</v>
      </c>
    </row>
    <row r="929" spans="1:7" x14ac:dyDescent="0.25">
      <c r="A929">
        <v>135</v>
      </c>
      <c r="B929" t="s">
        <v>13</v>
      </c>
      <c r="C929" s="3">
        <v>39977.744756944441</v>
      </c>
      <c r="D929" s="3">
        <v>39977.747256944444</v>
      </c>
      <c r="E929" s="2">
        <f t="shared" si="28"/>
        <v>2.5000000023283064E-3</v>
      </c>
      <c r="F929" t="str">
        <f>CONCATENATE(INDEX(Telefonkönyv!$A$2:$A$63,MATCH(Hívások!A929,Telefonkönyv!$C$2:$C$63,0))," ",INDEX(Telefonkönyv!$B$2:$B$63,MATCH(Hívások!A929,Telefonkönyv!$C$2:$C$63,0)))</f>
        <v>Laki Karola ügyintéző</v>
      </c>
      <c r="G929" s="5">
        <f t="shared" si="29"/>
        <v>365</v>
      </c>
    </row>
    <row r="930" spans="1:7" x14ac:dyDescent="0.25">
      <c r="A930">
        <v>106</v>
      </c>
      <c r="B930" t="s">
        <v>8</v>
      </c>
      <c r="C930" s="3">
        <v>39977.745185185187</v>
      </c>
      <c r="D930" s="3">
        <v>39977.747106481482</v>
      </c>
      <c r="E930" s="2">
        <f t="shared" si="28"/>
        <v>1.9212962943129241E-3</v>
      </c>
      <c r="F930" t="str">
        <f>CONCATENATE(INDEX(Telefonkönyv!$A$2:$A$63,MATCH(Hívások!A930,Telefonkönyv!$C$2:$C$63,0))," ",INDEX(Telefonkönyv!$B$2:$B$63,MATCH(Hívások!A930,Telefonkönyv!$C$2:$C$63,0)))</f>
        <v>Kalincsák Hanga ügyintéző</v>
      </c>
      <c r="G930" s="5">
        <f t="shared" si="29"/>
        <v>285</v>
      </c>
    </row>
    <row r="931" spans="1:7" x14ac:dyDescent="0.25">
      <c r="A931">
        <v>127</v>
      </c>
      <c r="B931" t="s">
        <v>4</v>
      </c>
      <c r="C931" s="3">
        <v>39977.749988425923</v>
      </c>
      <c r="D931" s="3">
        <v>39977.77244212963</v>
      </c>
      <c r="E931" s="2">
        <f t="shared" si="28"/>
        <v>2.2453703706560191E-2</v>
      </c>
      <c r="F931" t="str">
        <f>CONCATENATE(INDEX(Telefonkönyv!$A$2:$A$63,MATCH(Hívások!A931,Telefonkönyv!$C$2:$C$63,0))," ",INDEX(Telefonkönyv!$B$2:$B$63,MATCH(Hívások!A931,Telefonkönyv!$C$2:$C$63,0)))</f>
        <v>Polgár Zsuzsa ügyintéző</v>
      </c>
      <c r="G931" s="5">
        <f t="shared" si="29"/>
        <v>2370</v>
      </c>
    </row>
    <row r="932" spans="1:7" x14ac:dyDescent="0.25">
      <c r="A932">
        <v>118</v>
      </c>
      <c r="B932" t="s">
        <v>5</v>
      </c>
      <c r="C932" s="3">
        <v>39977.754699074074</v>
      </c>
      <c r="D932" s="3">
        <v>39977.770983796298</v>
      </c>
      <c r="E932" s="2">
        <f t="shared" si="28"/>
        <v>1.6284722223645076E-2</v>
      </c>
      <c r="F932" t="str">
        <f>CONCATENATE(INDEX(Telefonkönyv!$A$2:$A$63,MATCH(Hívások!A932,Telefonkönyv!$C$2:$C$63,0))," ",INDEX(Telefonkönyv!$B$2:$B$63,MATCH(Hívások!A932,Telefonkönyv!$C$2:$C$63,0)))</f>
        <v>Ondrejó Anna ügyintéző</v>
      </c>
      <c r="G932" s="5">
        <f t="shared" si="29"/>
        <v>1965</v>
      </c>
    </row>
    <row r="933" spans="1:7" x14ac:dyDescent="0.25">
      <c r="A933">
        <v>146</v>
      </c>
      <c r="B933" t="s">
        <v>7</v>
      </c>
      <c r="C933" s="3">
        <v>39977.757800925923</v>
      </c>
      <c r="D933" s="3">
        <v>39977.764097222222</v>
      </c>
      <c r="E933" s="2">
        <f t="shared" si="28"/>
        <v>6.2962962983874604E-3</v>
      </c>
      <c r="F933" t="str">
        <f>CONCATENATE(INDEX(Telefonkönyv!$A$2:$A$63,MATCH(Hívások!A933,Telefonkönyv!$C$2:$C$63,0))," ",INDEX(Telefonkönyv!$B$2:$B$63,MATCH(Hívások!A933,Telefonkönyv!$C$2:$C$63,0)))</f>
        <v>Bartus Sándor felsővezető</v>
      </c>
      <c r="G933" s="5">
        <f t="shared" si="29"/>
        <v>800</v>
      </c>
    </row>
    <row r="934" spans="1:7" x14ac:dyDescent="0.25">
      <c r="A934">
        <v>130</v>
      </c>
      <c r="B934" t="s">
        <v>10</v>
      </c>
      <c r="C934" s="3">
        <v>39977.764097222222</v>
      </c>
      <c r="D934" s="3">
        <v>39977.78696759259</v>
      </c>
      <c r="E934" s="2">
        <f t="shared" si="28"/>
        <v>2.287037036876427E-2</v>
      </c>
      <c r="F934" t="str">
        <f>CONCATENATE(INDEX(Telefonkönyv!$A$2:$A$63,MATCH(Hívások!A934,Telefonkönyv!$C$2:$C$63,0))," ",INDEX(Telefonkönyv!$B$2:$B$63,MATCH(Hívások!A934,Telefonkönyv!$C$2:$C$63,0)))</f>
        <v>Gál Zsuzsa ügyintéző</v>
      </c>
      <c r="G934" s="5">
        <f t="shared" si="29"/>
        <v>2865</v>
      </c>
    </row>
    <row r="935" spans="1:7" x14ac:dyDescent="0.25">
      <c r="A935">
        <v>121</v>
      </c>
      <c r="B935" t="s">
        <v>7</v>
      </c>
      <c r="C935" s="3">
        <v>39977.774282407408</v>
      </c>
      <c r="D935" s="3">
        <v>39977.792534722219</v>
      </c>
      <c r="E935" s="2">
        <f t="shared" si="28"/>
        <v>1.8252314810524695E-2</v>
      </c>
      <c r="F935" t="str">
        <f>CONCATENATE(INDEX(Telefonkönyv!$A$2:$A$63,MATCH(Hívások!A935,Telefonkönyv!$C$2:$C$63,0))," ",INDEX(Telefonkönyv!$B$2:$B$63,MATCH(Hívások!A935,Telefonkönyv!$C$2:$C$63,0)))</f>
        <v>Palles Katalin ügyintéző</v>
      </c>
      <c r="G935" s="5">
        <f t="shared" si="29"/>
        <v>2075</v>
      </c>
    </row>
    <row r="936" spans="1:7" x14ac:dyDescent="0.25">
      <c r="A936">
        <v>131</v>
      </c>
      <c r="B936" t="s">
        <v>5</v>
      </c>
      <c r="C936" s="3">
        <v>39977.780023148145</v>
      </c>
      <c r="D936" s="3">
        <v>39977.806979166664</v>
      </c>
      <c r="E936" s="2">
        <f t="shared" si="28"/>
        <v>2.6956018518831115E-2</v>
      </c>
      <c r="F936" t="str">
        <f>CONCATENATE(INDEX(Telefonkönyv!$A$2:$A$63,MATCH(Hívások!A936,Telefonkönyv!$C$2:$C$63,0))," ",INDEX(Telefonkönyv!$B$2:$B$63,MATCH(Hívások!A936,Telefonkönyv!$C$2:$C$63,0)))</f>
        <v>Arany Attila ügyintéző</v>
      </c>
      <c r="G936" s="5">
        <f t="shared" si="29"/>
        <v>3165</v>
      </c>
    </row>
    <row r="937" spans="1:7" x14ac:dyDescent="0.25">
      <c r="A937">
        <v>152</v>
      </c>
      <c r="B937" t="s">
        <v>6</v>
      </c>
      <c r="C937" s="3">
        <v>39977.780266203707</v>
      </c>
      <c r="D937" s="3">
        <v>39977.805312500001</v>
      </c>
      <c r="E937" s="2">
        <f t="shared" si="28"/>
        <v>2.5046296294021886E-2</v>
      </c>
      <c r="F937" t="str">
        <f>CONCATENATE(INDEX(Telefonkönyv!$A$2:$A$63,MATCH(Hívások!A937,Telefonkönyv!$C$2:$C$63,0))," ",INDEX(Telefonkönyv!$B$2:$B$63,MATCH(Hívások!A937,Telefonkönyv!$C$2:$C$63,0)))</f>
        <v>Viola Klára ügyintéző</v>
      </c>
      <c r="G937" s="5">
        <f t="shared" si="29"/>
        <v>3005</v>
      </c>
    </row>
    <row r="938" spans="1:7" x14ac:dyDescent="0.25">
      <c r="A938">
        <v>129</v>
      </c>
      <c r="B938" t="s">
        <v>11</v>
      </c>
      <c r="C938" s="3">
        <v>39978.358842592592</v>
      </c>
      <c r="D938" s="3">
        <v>39978.399965277778</v>
      </c>
      <c r="E938" s="2">
        <f t="shared" si="28"/>
        <v>4.1122685186564922E-2</v>
      </c>
      <c r="F938" t="str">
        <f>CONCATENATE(INDEX(Telefonkönyv!$A$2:$A$63,MATCH(Hívások!A938,Telefonkönyv!$C$2:$C$63,0))," ",INDEX(Telefonkönyv!$B$2:$B$63,MATCH(Hívások!A938,Telefonkönyv!$C$2:$C$63,0)))</f>
        <v>Huszár Ildikó középvezető</v>
      </c>
      <c r="G938" s="5">
        <f t="shared" si="29"/>
        <v>4845</v>
      </c>
    </row>
    <row r="939" spans="1:7" x14ac:dyDescent="0.25">
      <c r="A939">
        <v>113</v>
      </c>
      <c r="B939" t="s">
        <v>7</v>
      </c>
      <c r="C939" s="3">
        <v>39978.366736111115</v>
      </c>
      <c r="D939" s="3">
        <v>39978.386736111112</v>
      </c>
      <c r="E939" s="2">
        <f t="shared" si="28"/>
        <v>1.9999999996798579E-2</v>
      </c>
      <c r="F939" t="str">
        <f>CONCATENATE(INDEX(Telefonkönyv!$A$2:$A$63,MATCH(Hívások!A939,Telefonkönyv!$C$2:$C$63,0))," ",INDEX(Telefonkönyv!$B$2:$B$63,MATCH(Hívások!A939,Telefonkönyv!$C$2:$C$63,0)))</f>
        <v>Toldi Tamás ügyintéző</v>
      </c>
      <c r="G939" s="5">
        <f t="shared" si="29"/>
        <v>2225</v>
      </c>
    </row>
    <row r="940" spans="1:7" x14ac:dyDescent="0.25">
      <c r="A940">
        <v>118</v>
      </c>
      <c r="B940" t="s">
        <v>5</v>
      </c>
      <c r="C940" s="3">
        <v>39978.36681712963</v>
      </c>
      <c r="D940" s="3">
        <v>39978.40697916667</v>
      </c>
      <c r="E940" s="2">
        <f t="shared" si="28"/>
        <v>4.016203703940846E-2</v>
      </c>
      <c r="F940" t="str">
        <f>CONCATENATE(INDEX(Telefonkönyv!$A$2:$A$63,MATCH(Hívások!A940,Telefonkönyv!$C$2:$C$63,0))," ",INDEX(Telefonkönyv!$B$2:$B$63,MATCH(Hívások!A940,Telefonkönyv!$C$2:$C$63,0)))</f>
        <v>Ondrejó Anna ügyintéző</v>
      </c>
      <c r="G940" s="5">
        <f t="shared" si="29"/>
        <v>4685</v>
      </c>
    </row>
    <row r="941" spans="1:7" x14ac:dyDescent="0.25">
      <c r="A941">
        <v>160</v>
      </c>
      <c r="B941" t="s">
        <v>14</v>
      </c>
      <c r="C941" s="3">
        <v>39978.366863425923</v>
      </c>
      <c r="D941" s="3">
        <v>39978.374189814815</v>
      </c>
      <c r="E941" s="2">
        <f t="shared" si="28"/>
        <v>7.3263888916699216E-3</v>
      </c>
      <c r="F941" t="str">
        <f>CONCATENATE(INDEX(Telefonkönyv!$A$2:$A$63,MATCH(Hívások!A941,Telefonkönyv!$C$2:$C$63,0))," ",INDEX(Telefonkönyv!$B$2:$B$63,MATCH(Hívások!A941,Telefonkönyv!$C$2:$C$63,0)))</f>
        <v>Fosztó Gábor ügyintéző</v>
      </c>
      <c r="G941" s="5">
        <f t="shared" si="29"/>
        <v>925</v>
      </c>
    </row>
    <row r="942" spans="1:7" x14ac:dyDescent="0.25">
      <c r="A942">
        <v>156</v>
      </c>
      <c r="B942" t="s">
        <v>7</v>
      </c>
      <c r="C942" s="3">
        <v>39978.367847222224</v>
      </c>
      <c r="D942" s="3">
        <v>39978.375775462962</v>
      </c>
      <c r="E942" s="2">
        <f t="shared" si="28"/>
        <v>7.9282407386926934E-3</v>
      </c>
      <c r="F942" t="str">
        <f>CONCATENATE(INDEX(Telefonkönyv!$A$2:$A$63,MATCH(Hívások!A942,Telefonkönyv!$C$2:$C$63,0))," ",INDEX(Telefonkönyv!$B$2:$B$63,MATCH(Hívások!A942,Telefonkönyv!$C$2:$C$63,0)))</f>
        <v>Ormai Nikolett ügyintéző</v>
      </c>
      <c r="G942" s="5">
        <f t="shared" si="29"/>
        <v>950</v>
      </c>
    </row>
    <row r="943" spans="1:7" x14ac:dyDescent="0.25">
      <c r="A943">
        <v>156</v>
      </c>
      <c r="B943" t="s">
        <v>7</v>
      </c>
      <c r="C943" s="3">
        <v>39978.37667824074</v>
      </c>
      <c r="D943" s="3">
        <v>39978.392129629632</v>
      </c>
      <c r="E943" s="2">
        <f t="shared" si="28"/>
        <v>1.545138889196096E-2</v>
      </c>
      <c r="F943" t="str">
        <f>CONCATENATE(INDEX(Telefonkönyv!$A$2:$A$63,MATCH(Hívások!A943,Telefonkönyv!$C$2:$C$63,0))," ",INDEX(Telefonkönyv!$B$2:$B$63,MATCH(Hívások!A943,Telefonkönyv!$C$2:$C$63,0)))</f>
        <v>Ormai Nikolett ügyintéző</v>
      </c>
      <c r="G943" s="5">
        <f t="shared" si="29"/>
        <v>1775</v>
      </c>
    </row>
    <row r="944" spans="1:7" x14ac:dyDescent="0.25">
      <c r="A944">
        <v>150</v>
      </c>
      <c r="B944" t="s">
        <v>5</v>
      </c>
      <c r="C944" s="3">
        <v>39978.378067129626</v>
      </c>
      <c r="D944" s="3">
        <v>39978.418865740743</v>
      </c>
      <c r="E944" s="2">
        <f t="shared" si="28"/>
        <v>4.0798611116770189E-2</v>
      </c>
      <c r="F944" t="str">
        <f>CONCATENATE(INDEX(Telefonkönyv!$A$2:$A$63,MATCH(Hívások!A944,Telefonkönyv!$C$2:$C$63,0))," ",INDEX(Telefonkönyv!$B$2:$B$63,MATCH(Hívások!A944,Telefonkönyv!$C$2:$C$63,0)))</f>
        <v>Virt Kornél ügyintéző</v>
      </c>
      <c r="G944" s="5">
        <f t="shared" si="29"/>
        <v>4765</v>
      </c>
    </row>
    <row r="945" spans="1:7" x14ac:dyDescent="0.25">
      <c r="A945">
        <v>124</v>
      </c>
      <c r="B945" t="s">
        <v>13</v>
      </c>
      <c r="C945" s="3">
        <v>39978.382800925923</v>
      </c>
      <c r="D945" s="3">
        <v>39978.395509259259</v>
      </c>
      <c r="E945" s="2">
        <f t="shared" si="28"/>
        <v>1.2708333335467614E-2</v>
      </c>
      <c r="F945" t="str">
        <f>CONCATENATE(INDEX(Telefonkönyv!$A$2:$A$63,MATCH(Hívások!A945,Telefonkönyv!$C$2:$C$63,0))," ",INDEX(Telefonkönyv!$B$2:$B$63,MATCH(Hívások!A945,Telefonkönyv!$C$2:$C$63,0)))</f>
        <v>Gelencsér László ügyintéző</v>
      </c>
      <c r="G945" s="5">
        <f t="shared" si="29"/>
        <v>1565</v>
      </c>
    </row>
    <row r="946" spans="1:7" x14ac:dyDescent="0.25">
      <c r="A946">
        <v>144</v>
      </c>
      <c r="B946" t="s">
        <v>14</v>
      </c>
      <c r="C946" s="3">
        <v>39978.385243055556</v>
      </c>
      <c r="D946" s="3">
        <v>39978.405150462961</v>
      </c>
      <c r="E946" s="2">
        <f t="shared" si="28"/>
        <v>1.9907407404389232E-2</v>
      </c>
      <c r="F946" t="str">
        <f>CONCATENATE(INDEX(Telefonkönyv!$A$2:$A$63,MATCH(Hívások!A946,Telefonkönyv!$C$2:$C$63,0))," ",INDEX(Telefonkönyv!$B$2:$B$63,MATCH(Hívások!A946,Telefonkönyv!$C$2:$C$63,0)))</f>
        <v>Bózsing Gergely ügyintéző</v>
      </c>
      <c r="G946" s="5">
        <f t="shared" si="29"/>
        <v>2365</v>
      </c>
    </row>
    <row r="947" spans="1:7" x14ac:dyDescent="0.25">
      <c r="A947">
        <v>110</v>
      </c>
      <c r="B947" t="s">
        <v>9</v>
      </c>
      <c r="C947" s="3">
        <v>39978.385324074072</v>
      </c>
      <c r="D947" s="3">
        <v>39978.389201388891</v>
      </c>
      <c r="E947" s="2">
        <f t="shared" si="28"/>
        <v>3.8773148189648055E-3</v>
      </c>
      <c r="F947" t="str">
        <f>CONCATENATE(INDEX(Telefonkönyv!$A$2:$A$63,MATCH(Hívások!A947,Telefonkönyv!$C$2:$C$63,0))," ",INDEX(Telefonkönyv!$B$2:$B$63,MATCH(Hívások!A947,Telefonkönyv!$C$2:$C$63,0)))</f>
        <v>Tóth Tímea középvezető</v>
      </c>
      <c r="G947" s="5">
        <f t="shared" si="29"/>
        <v>500</v>
      </c>
    </row>
    <row r="948" spans="1:7" x14ac:dyDescent="0.25">
      <c r="A948">
        <v>128</v>
      </c>
      <c r="B948" t="s">
        <v>4</v>
      </c>
      <c r="C948" s="3">
        <v>39978.385358796295</v>
      </c>
      <c r="D948" s="3">
        <v>39978.391493055555</v>
      </c>
      <c r="E948" s="2">
        <f t="shared" si="28"/>
        <v>6.1342592598521151E-3</v>
      </c>
      <c r="F948" t="str">
        <f>CONCATENATE(INDEX(Telefonkönyv!$A$2:$A$63,MATCH(Hívások!A948,Telefonkönyv!$C$2:$C$63,0))," ",INDEX(Telefonkönyv!$B$2:$B$63,MATCH(Hívások!A948,Telefonkönyv!$C$2:$C$63,0)))</f>
        <v>Fogarasi Éva ügyintéző</v>
      </c>
      <c r="G948" s="5">
        <f t="shared" si="29"/>
        <v>690</v>
      </c>
    </row>
    <row r="949" spans="1:7" x14ac:dyDescent="0.25">
      <c r="A949">
        <v>160</v>
      </c>
      <c r="B949" t="s">
        <v>14</v>
      </c>
      <c r="C949" s="3">
        <v>39978.386111111111</v>
      </c>
      <c r="D949" s="3">
        <v>39978.397696759261</v>
      </c>
      <c r="E949" s="2">
        <f t="shared" si="28"/>
        <v>1.1585648149775807E-2</v>
      </c>
      <c r="F949" t="str">
        <f>CONCATENATE(INDEX(Telefonkönyv!$A$2:$A$63,MATCH(Hívások!A949,Telefonkönyv!$C$2:$C$63,0))," ",INDEX(Telefonkönyv!$B$2:$B$63,MATCH(Hívások!A949,Telefonkönyv!$C$2:$C$63,0)))</f>
        <v>Fosztó Gábor ügyintéző</v>
      </c>
      <c r="G949" s="5">
        <f t="shared" si="29"/>
        <v>1405</v>
      </c>
    </row>
    <row r="950" spans="1:7" x14ac:dyDescent="0.25">
      <c r="A950">
        <v>151</v>
      </c>
      <c r="B950" t="s">
        <v>15</v>
      </c>
      <c r="C950" s="3">
        <v>39978.392997685187</v>
      </c>
      <c r="D950" s="3">
        <v>39978.40829861111</v>
      </c>
      <c r="E950" s="2">
        <f t="shared" si="28"/>
        <v>1.5300925922929309E-2</v>
      </c>
      <c r="F950" t="str">
        <f>CONCATENATE(INDEX(Telefonkönyv!$A$2:$A$63,MATCH(Hívások!A950,Telefonkönyv!$C$2:$C$63,0))," ",INDEX(Telefonkönyv!$B$2:$B$63,MATCH(Hívások!A950,Telefonkönyv!$C$2:$C$63,0)))</f>
        <v>Lovas Helga ügyintéző</v>
      </c>
      <c r="G950" s="5">
        <f t="shared" si="29"/>
        <v>2015</v>
      </c>
    </row>
    <row r="951" spans="1:7" x14ac:dyDescent="0.25">
      <c r="A951">
        <v>127</v>
      </c>
      <c r="B951" t="s">
        <v>4</v>
      </c>
      <c r="C951" s="3">
        <v>39978.397060185183</v>
      </c>
      <c r="D951" s="3">
        <v>39978.400358796294</v>
      </c>
      <c r="E951" s="2">
        <f t="shared" si="28"/>
        <v>3.2986111109494232E-3</v>
      </c>
      <c r="F951" t="str">
        <f>CONCATENATE(INDEX(Telefonkönyv!$A$2:$A$63,MATCH(Hívások!A951,Telefonkönyv!$C$2:$C$63,0))," ",INDEX(Telefonkönyv!$B$2:$B$63,MATCH(Hívások!A951,Telefonkönyv!$C$2:$C$63,0)))</f>
        <v>Polgár Zsuzsa ügyintéző</v>
      </c>
      <c r="G951" s="5">
        <f t="shared" si="29"/>
        <v>410</v>
      </c>
    </row>
    <row r="952" spans="1:7" x14ac:dyDescent="0.25">
      <c r="A952">
        <v>102</v>
      </c>
      <c r="B952" t="s">
        <v>11</v>
      </c>
      <c r="C952" s="3">
        <v>39978.397164351853</v>
      </c>
      <c r="D952" s="3">
        <v>39978.417118055557</v>
      </c>
      <c r="E952" s="2">
        <f t="shared" si="28"/>
        <v>1.9953703704231884E-2</v>
      </c>
      <c r="F952" t="str">
        <f>CONCATENATE(INDEX(Telefonkönyv!$A$2:$A$63,MATCH(Hívások!A952,Telefonkönyv!$C$2:$C$63,0))," ",INDEX(Telefonkönyv!$B$2:$B$63,MATCH(Hívások!A952,Telefonkönyv!$C$2:$C$63,0)))</f>
        <v>Csurgó Tivadar ügyintéző</v>
      </c>
      <c r="G952" s="5">
        <f t="shared" si="29"/>
        <v>2365</v>
      </c>
    </row>
    <row r="953" spans="1:7" x14ac:dyDescent="0.25">
      <c r="A953">
        <v>124</v>
      </c>
      <c r="B953" t="s">
        <v>13</v>
      </c>
      <c r="C953" s="3">
        <v>39978.401597222219</v>
      </c>
      <c r="D953" s="3">
        <v>39978.405590277776</v>
      </c>
      <c r="E953" s="2">
        <f t="shared" si="28"/>
        <v>3.9930555576574989E-3</v>
      </c>
      <c r="F953" t="str">
        <f>CONCATENATE(INDEX(Telefonkönyv!$A$2:$A$63,MATCH(Hívások!A953,Telefonkönyv!$C$2:$C$63,0))," ",INDEX(Telefonkönyv!$B$2:$B$63,MATCH(Hívások!A953,Telefonkönyv!$C$2:$C$63,0)))</f>
        <v>Gelencsér László ügyintéző</v>
      </c>
      <c r="G953" s="5">
        <f t="shared" si="29"/>
        <v>525</v>
      </c>
    </row>
    <row r="954" spans="1:7" x14ac:dyDescent="0.25">
      <c r="A954">
        <v>143</v>
      </c>
      <c r="B954" t="s">
        <v>9</v>
      </c>
      <c r="C954" s="3">
        <v>39978.404467592591</v>
      </c>
      <c r="D954" s="3">
        <v>39978.442256944443</v>
      </c>
      <c r="E954" s="2">
        <f t="shared" si="28"/>
        <v>3.77893518525525E-2</v>
      </c>
      <c r="F954" t="str">
        <f>CONCATENATE(INDEX(Telefonkönyv!$A$2:$A$63,MATCH(Hívások!A954,Telefonkönyv!$C$2:$C$63,0))," ",INDEX(Telefonkönyv!$B$2:$B$63,MATCH(Hívások!A954,Telefonkönyv!$C$2:$C$63,0)))</f>
        <v>Tringel Franciska ügyintéző</v>
      </c>
      <c r="G954" s="5">
        <f t="shared" si="29"/>
        <v>4175</v>
      </c>
    </row>
    <row r="955" spans="1:7" x14ac:dyDescent="0.25">
      <c r="A955">
        <v>124</v>
      </c>
      <c r="B955" t="s">
        <v>13</v>
      </c>
      <c r="C955" s="3">
        <v>39978.405902777777</v>
      </c>
      <c r="D955" s="3">
        <v>39978.417604166665</v>
      </c>
      <c r="E955" s="2">
        <f t="shared" si="28"/>
        <v>1.17013888884685E-2</v>
      </c>
      <c r="F955" t="str">
        <f>CONCATENATE(INDEX(Telefonkönyv!$A$2:$A$63,MATCH(Hívások!A955,Telefonkönyv!$C$2:$C$63,0))," ",INDEX(Telefonkönyv!$B$2:$B$63,MATCH(Hívások!A955,Telefonkönyv!$C$2:$C$63,0)))</f>
        <v>Gelencsér László ügyintéző</v>
      </c>
      <c r="G955" s="5">
        <f t="shared" si="29"/>
        <v>1405</v>
      </c>
    </row>
    <row r="956" spans="1:7" x14ac:dyDescent="0.25">
      <c r="A956">
        <v>132</v>
      </c>
      <c r="B956" t="s">
        <v>5</v>
      </c>
      <c r="C956" s="3">
        <v>39978.407986111109</v>
      </c>
      <c r="D956" s="3">
        <v>39978.428148148145</v>
      </c>
      <c r="E956" s="2">
        <f t="shared" si="28"/>
        <v>2.0162037035333924E-2</v>
      </c>
      <c r="F956" t="str">
        <f>CONCATENATE(INDEX(Telefonkönyv!$A$2:$A$63,MATCH(Hívások!A956,Telefonkönyv!$C$2:$C$63,0))," ",INDEX(Telefonkönyv!$B$2:$B$63,MATCH(Hívások!A956,Telefonkönyv!$C$2:$C$63,0)))</f>
        <v>Pap Zsófia ügyintéző</v>
      </c>
      <c r="G956" s="5">
        <f t="shared" si="29"/>
        <v>2445</v>
      </c>
    </row>
    <row r="957" spans="1:7" x14ac:dyDescent="0.25">
      <c r="A957">
        <v>113</v>
      </c>
      <c r="B957" t="s">
        <v>7</v>
      </c>
      <c r="C957" s="3">
        <v>39978.408148148148</v>
      </c>
      <c r="D957" s="3">
        <v>39978.423321759263</v>
      </c>
      <c r="E957" s="2">
        <f t="shared" si="28"/>
        <v>1.5173611114732921E-2</v>
      </c>
      <c r="F957" t="str">
        <f>CONCATENATE(INDEX(Telefonkönyv!$A$2:$A$63,MATCH(Hívások!A957,Telefonkönyv!$C$2:$C$63,0))," ",INDEX(Telefonkönyv!$B$2:$B$63,MATCH(Hívások!A957,Telefonkönyv!$C$2:$C$63,0)))</f>
        <v>Toldi Tamás ügyintéző</v>
      </c>
      <c r="G957" s="5">
        <f t="shared" si="29"/>
        <v>1700</v>
      </c>
    </row>
    <row r="958" spans="1:7" x14ac:dyDescent="0.25">
      <c r="A958">
        <v>118</v>
      </c>
      <c r="B958" t="s">
        <v>5</v>
      </c>
      <c r="C958" s="3">
        <v>39978.408159722225</v>
      </c>
      <c r="D958" s="3">
        <v>39978.41065972222</v>
      </c>
      <c r="E958" s="2">
        <f t="shared" si="28"/>
        <v>2.4999999950523488E-3</v>
      </c>
      <c r="F958" t="str">
        <f>CONCATENATE(INDEX(Telefonkönyv!$A$2:$A$63,MATCH(Hívások!A958,Telefonkönyv!$C$2:$C$63,0))," ",INDEX(Telefonkönyv!$B$2:$B$63,MATCH(Hívások!A958,Telefonkönyv!$C$2:$C$63,0)))</f>
        <v>Ondrejó Anna ügyintéző</v>
      </c>
      <c r="G958" s="5">
        <f t="shared" si="29"/>
        <v>365</v>
      </c>
    </row>
    <row r="959" spans="1:7" x14ac:dyDescent="0.25">
      <c r="A959">
        <v>133</v>
      </c>
      <c r="B959" t="s">
        <v>15</v>
      </c>
      <c r="C959" s="3">
        <v>39978.408946759257</v>
      </c>
      <c r="D959" s="3">
        <v>39978.417488425926</v>
      </c>
      <c r="E959" s="2">
        <f t="shared" si="28"/>
        <v>8.5416666697710752E-3</v>
      </c>
      <c r="F959" t="str">
        <f>CONCATENATE(INDEX(Telefonkönyv!$A$2:$A$63,MATCH(Hívások!A959,Telefonkönyv!$C$2:$C$63,0))," ",INDEX(Telefonkönyv!$B$2:$B$63,MATCH(Hívások!A959,Telefonkönyv!$C$2:$C$63,0)))</f>
        <v>Kálóczi Berta ügyintéző</v>
      </c>
      <c r="G959" s="5">
        <f t="shared" si="29"/>
        <v>1165</v>
      </c>
    </row>
    <row r="960" spans="1:7" x14ac:dyDescent="0.25">
      <c r="A960">
        <v>110</v>
      </c>
      <c r="B960" t="s">
        <v>15</v>
      </c>
      <c r="C960" s="3">
        <v>39978.416238425925</v>
      </c>
      <c r="D960" s="3">
        <v>39978.420277777775</v>
      </c>
      <c r="E960" s="2">
        <f t="shared" si="28"/>
        <v>4.0393518502241932E-3</v>
      </c>
      <c r="F960" t="str">
        <f>CONCATENATE(INDEX(Telefonkönyv!$A$2:$A$63,MATCH(Hívások!A960,Telefonkönyv!$C$2:$C$63,0))," ",INDEX(Telefonkönyv!$B$2:$B$63,MATCH(Hívások!A960,Telefonkönyv!$C$2:$C$63,0)))</f>
        <v>Tóth Tímea középvezető</v>
      </c>
      <c r="G960" s="5">
        <f t="shared" si="29"/>
        <v>570</v>
      </c>
    </row>
    <row r="961" spans="1:7" x14ac:dyDescent="0.25">
      <c r="A961">
        <v>162</v>
      </c>
      <c r="B961" t="s">
        <v>5</v>
      </c>
      <c r="C961" s="3">
        <v>39978.417800925927</v>
      </c>
      <c r="D961" s="3">
        <v>39978.439768518518</v>
      </c>
      <c r="E961" s="2">
        <f t="shared" si="28"/>
        <v>2.1967592590954155E-2</v>
      </c>
      <c r="F961" t="str">
        <f>CONCATENATE(INDEX(Telefonkönyv!$A$2:$A$63,MATCH(Hívások!A961,Telefonkönyv!$C$2:$C$63,0))," ",INDEX(Telefonkönyv!$B$2:$B$63,MATCH(Hívások!A961,Telefonkönyv!$C$2:$C$63,0)))</f>
        <v>Mészöly Endre ügyintéző</v>
      </c>
      <c r="G961" s="5">
        <f t="shared" si="29"/>
        <v>2605</v>
      </c>
    </row>
    <row r="962" spans="1:7" x14ac:dyDescent="0.25">
      <c r="A962">
        <v>106</v>
      </c>
      <c r="B962" t="s">
        <v>8</v>
      </c>
      <c r="C962" s="3">
        <v>39978.418368055558</v>
      </c>
      <c r="D962" s="3">
        <v>39978.451493055552</v>
      </c>
      <c r="E962" s="2">
        <f t="shared" si="28"/>
        <v>3.3124999994470272E-2</v>
      </c>
      <c r="F962" t="str">
        <f>CONCATENATE(INDEX(Telefonkönyv!$A$2:$A$63,MATCH(Hívások!A962,Telefonkönyv!$C$2:$C$63,0))," ",INDEX(Telefonkönyv!$B$2:$B$63,MATCH(Hívások!A962,Telefonkönyv!$C$2:$C$63,0)))</f>
        <v>Kalincsák Hanga ügyintéző</v>
      </c>
      <c r="G962" s="5">
        <f t="shared" si="29"/>
        <v>3885</v>
      </c>
    </row>
    <row r="963" spans="1:7" x14ac:dyDescent="0.25">
      <c r="A963">
        <v>156</v>
      </c>
      <c r="B963" t="s">
        <v>7</v>
      </c>
      <c r="C963" s="3">
        <v>39978.420671296299</v>
      </c>
      <c r="D963" s="3">
        <v>39978.432511574072</v>
      </c>
      <c r="E963" s="2">
        <f t="shared" ref="E963:E1026" si="30">D963-C963</f>
        <v>1.1840277773444541E-2</v>
      </c>
      <c r="F963" t="str">
        <f>CONCATENATE(INDEX(Telefonkönyv!$A$2:$A$63,MATCH(Hívások!A963,Telefonkönyv!$C$2:$C$63,0))," ",INDEX(Telefonkönyv!$B$2:$B$63,MATCH(Hívások!A963,Telefonkönyv!$C$2:$C$63,0)))</f>
        <v>Ormai Nikolett ügyintéző</v>
      </c>
      <c r="G963" s="5">
        <f t="shared" ref="G963:G1026" si="31">VLOOKUP(B963,$P$2:$S$13,3,FALSE)+IF(SECOND(E963)=0,MINUTE(E963),MINUTE(E963)+1)*VLOOKUP(B963,$P$2:$S$13,4,FALSE)</f>
        <v>1400</v>
      </c>
    </row>
    <row r="964" spans="1:7" x14ac:dyDescent="0.25">
      <c r="A964">
        <v>128</v>
      </c>
      <c r="B964" t="s">
        <v>4</v>
      </c>
      <c r="C964" s="3">
        <v>39978.42291666667</v>
      </c>
      <c r="D964" s="3">
        <v>39978.429583333331</v>
      </c>
      <c r="E964" s="2">
        <f t="shared" si="30"/>
        <v>6.6666666607488878E-3</v>
      </c>
      <c r="F964" t="str">
        <f>CONCATENATE(INDEX(Telefonkönyv!$A$2:$A$63,MATCH(Hívások!A964,Telefonkönyv!$C$2:$C$63,0))," ",INDEX(Telefonkönyv!$B$2:$B$63,MATCH(Hívások!A964,Telefonkönyv!$C$2:$C$63,0)))</f>
        <v>Fogarasi Éva ügyintéző</v>
      </c>
      <c r="G964" s="5">
        <f t="shared" si="31"/>
        <v>760</v>
      </c>
    </row>
    <row r="965" spans="1:7" x14ac:dyDescent="0.25">
      <c r="A965">
        <v>110</v>
      </c>
      <c r="B965" t="s">
        <v>10</v>
      </c>
      <c r="C965" s="3">
        <v>39978.424027777779</v>
      </c>
      <c r="D965" s="3">
        <v>39978.445532407408</v>
      </c>
      <c r="E965" s="2">
        <f t="shared" si="30"/>
        <v>2.1504629628907423E-2</v>
      </c>
      <c r="F965" t="str">
        <f>CONCATENATE(INDEX(Telefonkönyv!$A$2:$A$63,MATCH(Hívások!A965,Telefonkönyv!$C$2:$C$63,0))," ",INDEX(Telefonkönyv!$B$2:$B$63,MATCH(Hívások!A965,Telefonkönyv!$C$2:$C$63,0)))</f>
        <v>Tóth Tímea középvezető</v>
      </c>
      <c r="G965" s="5">
        <f t="shared" si="31"/>
        <v>2695</v>
      </c>
    </row>
    <row r="966" spans="1:7" x14ac:dyDescent="0.25">
      <c r="A966">
        <v>135</v>
      </c>
      <c r="B966" t="s">
        <v>13</v>
      </c>
      <c r="C966" s="3">
        <v>39978.425543981481</v>
      </c>
      <c r="D966" s="3">
        <v>39978.449050925927</v>
      </c>
      <c r="E966" s="2">
        <f t="shared" si="30"/>
        <v>2.3506944446125999E-2</v>
      </c>
      <c r="F966" t="str">
        <f>CONCATENATE(INDEX(Telefonkönyv!$A$2:$A$63,MATCH(Hívások!A966,Telefonkönyv!$C$2:$C$63,0))," ",INDEX(Telefonkönyv!$B$2:$B$63,MATCH(Hívások!A966,Telefonkönyv!$C$2:$C$63,0)))</f>
        <v>Laki Karola ügyintéző</v>
      </c>
      <c r="G966" s="5">
        <f t="shared" si="31"/>
        <v>2765</v>
      </c>
    </row>
    <row r="967" spans="1:7" x14ac:dyDescent="0.25">
      <c r="A967">
        <v>142</v>
      </c>
      <c r="B967" t="s">
        <v>4</v>
      </c>
      <c r="C967" s="3">
        <v>39978.426342592589</v>
      </c>
      <c r="D967" s="3">
        <v>39978.433182870373</v>
      </c>
      <c r="E967" s="2">
        <f t="shared" si="30"/>
        <v>6.8402777833398432E-3</v>
      </c>
      <c r="F967" t="str">
        <f>CONCATENATE(INDEX(Telefonkönyv!$A$2:$A$63,MATCH(Hívások!A967,Telefonkönyv!$C$2:$C$63,0))," ",INDEX(Telefonkönyv!$B$2:$B$63,MATCH(Hívások!A967,Telefonkönyv!$C$2:$C$63,0)))</f>
        <v>Varkoly Lili ügyintéző</v>
      </c>
      <c r="G967" s="5">
        <f t="shared" si="31"/>
        <v>760</v>
      </c>
    </row>
    <row r="968" spans="1:7" x14ac:dyDescent="0.25">
      <c r="A968">
        <v>124</v>
      </c>
      <c r="B968" t="s">
        <v>13</v>
      </c>
      <c r="C968" s="3">
        <v>39978.429594907408</v>
      </c>
      <c r="D968" s="3">
        <v>39978.442476851851</v>
      </c>
      <c r="E968" s="2">
        <f t="shared" si="30"/>
        <v>1.2881944443506654E-2</v>
      </c>
      <c r="F968" t="str">
        <f>CONCATENATE(INDEX(Telefonkönyv!$A$2:$A$63,MATCH(Hívások!A968,Telefonkönyv!$C$2:$C$63,0))," ",INDEX(Telefonkönyv!$B$2:$B$63,MATCH(Hívások!A968,Telefonkönyv!$C$2:$C$63,0)))</f>
        <v>Gelencsér László ügyintéző</v>
      </c>
      <c r="G968" s="5">
        <f t="shared" si="31"/>
        <v>1565</v>
      </c>
    </row>
    <row r="969" spans="1:7" x14ac:dyDescent="0.25">
      <c r="A969">
        <v>101</v>
      </c>
      <c r="B969" t="s">
        <v>11</v>
      </c>
      <c r="C969" s="3">
        <v>39978.432037037041</v>
      </c>
      <c r="D969" s="3">
        <v>39978.439456018517</v>
      </c>
      <c r="E969" s="2">
        <f t="shared" si="30"/>
        <v>7.4189814768033102E-3</v>
      </c>
      <c r="F969" t="str">
        <f>CONCATENATE(INDEX(Telefonkönyv!$A$2:$A$63,MATCH(Hívások!A969,Telefonkönyv!$C$2:$C$63,0))," ",INDEX(Telefonkönyv!$B$2:$B$63,MATCH(Hívások!A969,Telefonkönyv!$C$2:$C$63,0)))</f>
        <v>Szatmári Miklós ügyintéző</v>
      </c>
      <c r="G969" s="5">
        <f t="shared" si="31"/>
        <v>925</v>
      </c>
    </row>
    <row r="970" spans="1:7" x14ac:dyDescent="0.25">
      <c r="A970">
        <v>129</v>
      </c>
      <c r="B970" t="s">
        <v>7</v>
      </c>
      <c r="C970" s="3">
        <v>39978.434050925927</v>
      </c>
      <c r="D970" s="3">
        <v>39978.441724537035</v>
      </c>
      <c r="E970" s="2">
        <f t="shared" si="30"/>
        <v>7.6736111077480018E-3</v>
      </c>
      <c r="F970" t="str">
        <f>CONCATENATE(INDEX(Telefonkönyv!$A$2:$A$63,MATCH(Hívások!A970,Telefonkönyv!$C$2:$C$63,0))," ",INDEX(Telefonkönyv!$B$2:$B$63,MATCH(Hívások!A970,Telefonkönyv!$C$2:$C$63,0)))</f>
        <v>Huszár Ildikó középvezető</v>
      </c>
      <c r="G970" s="5">
        <f t="shared" si="31"/>
        <v>950</v>
      </c>
    </row>
    <row r="971" spans="1:7" x14ac:dyDescent="0.25">
      <c r="A971">
        <v>112</v>
      </c>
      <c r="B971" t="s">
        <v>13</v>
      </c>
      <c r="C971" s="3">
        <v>39978.434340277781</v>
      </c>
      <c r="D971" s="3">
        <v>39978.45784722222</v>
      </c>
      <c r="E971" s="2">
        <f t="shared" si="30"/>
        <v>2.3506944438850041E-2</v>
      </c>
      <c r="F971" t="str">
        <f>CONCATENATE(INDEX(Telefonkönyv!$A$2:$A$63,MATCH(Hívások!A971,Telefonkönyv!$C$2:$C$63,0))," ",INDEX(Telefonkönyv!$B$2:$B$63,MATCH(Hívások!A971,Telefonkönyv!$C$2:$C$63,0)))</f>
        <v>Tóth Vanda ügyintéző</v>
      </c>
      <c r="G971" s="5">
        <f t="shared" si="31"/>
        <v>2765</v>
      </c>
    </row>
    <row r="972" spans="1:7" x14ac:dyDescent="0.25">
      <c r="A972">
        <v>156</v>
      </c>
      <c r="B972" t="s">
        <v>7</v>
      </c>
      <c r="C972" s="3">
        <v>39978.435624999998</v>
      </c>
      <c r="D972" s="3">
        <v>39978.446168981478</v>
      </c>
      <c r="E972" s="2">
        <f t="shared" si="30"/>
        <v>1.0543981479713693E-2</v>
      </c>
      <c r="F972" t="str">
        <f>CONCATENATE(INDEX(Telefonkönyv!$A$2:$A$63,MATCH(Hívások!A972,Telefonkönyv!$C$2:$C$63,0))," ",INDEX(Telefonkönyv!$B$2:$B$63,MATCH(Hívások!A972,Telefonkönyv!$C$2:$C$63,0)))</f>
        <v>Ormai Nikolett ügyintéző</v>
      </c>
      <c r="G972" s="5">
        <f t="shared" si="31"/>
        <v>1250</v>
      </c>
    </row>
    <row r="973" spans="1:7" x14ac:dyDescent="0.25">
      <c r="A973">
        <v>105</v>
      </c>
      <c r="B973" t="s">
        <v>8</v>
      </c>
      <c r="C973" s="3">
        <v>39978.435972222222</v>
      </c>
      <c r="D973" s="3">
        <v>39978.466597222221</v>
      </c>
      <c r="E973" s="2">
        <f t="shared" si="30"/>
        <v>3.0624999999417923E-2</v>
      </c>
      <c r="F973" t="str">
        <f>CONCATENATE(INDEX(Telefonkönyv!$A$2:$A$63,MATCH(Hívások!A973,Telefonkönyv!$C$2:$C$63,0))," ",INDEX(Telefonkönyv!$B$2:$B$63,MATCH(Hívások!A973,Telefonkönyv!$C$2:$C$63,0)))</f>
        <v>Vadász Iván középvezető</v>
      </c>
      <c r="G973" s="5">
        <f t="shared" si="31"/>
        <v>3645</v>
      </c>
    </row>
    <row r="974" spans="1:7" x14ac:dyDescent="0.25">
      <c r="A974">
        <v>102</v>
      </c>
      <c r="B974" t="s">
        <v>11</v>
      </c>
      <c r="C974" s="3">
        <v>39978.445439814815</v>
      </c>
      <c r="D974" s="3">
        <v>39978.473726851851</v>
      </c>
      <c r="E974" s="2">
        <f t="shared" si="30"/>
        <v>2.8287037035624962E-2</v>
      </c>
      <c r="F974" t="str">
        <f>CONCATENATE(INDEX(Telefonkönyv!$A$2:$A$63,MATCH(Hívások!A974,Telefonkönyv!$C$2:$C$63,0))," ",INDEX(Telefonkönyv!$B$2:$B$63,MATCH(Hívások!A974,Telefonkönyv!$C$2:$C$63,0)))</f>
        <v>Csurgó Tivadar ügyintéző</v>
      </c>
      <c r="G974" s="5">
        <f t="shared" si="31"/>
        <v>3325</v>
      </c>
    </row>
    <row r="975" spans="1:7" x14ac:dyDescent="0.25">
      <c r="A975">
        <v>151</v>
      </c>
      <c r="B975" t="s">
        <v>15</v>
      </c>
      <c r="C975" s="3">
        <v>39978.449178240742</v>
      </c>
      <c r="D975" s="3">
        <v>39978.48809027778</v>
      </c>
      <c r="E975" s="2">
        <f t="shared" si="30"/>
        <v>3.8912037038244307E-2</v>
      </c>
      <c r="F975" t="str">
        <f>CONCATENATE(INDEX(Telefonkönyv!$A$2:$A$63,MATCH(Hívások!A975,Telefonkönyv!$C$2:$C$63,0))," ",INDEX(Telefonkönyv!$B$2:$B$63,MATCH(Hívások!A975,Telefonkönyv!$C$2:$C$63,0)))</f>
        <v>Lovas Helga ügyintéző</v>
      </c>
      <c r="G975" s="5">
        <f t="shared" si="31"/>
        <v>4905</v>
      </c>
    </row>
    <row r="976" spans="1:7" x14ac:dyDescent="0.25">
      <c r="A976">
        <v>129</v>
      </c>
      <c r="B976" t="s">
        <v>5</v>
      </c>
      <c r="C976" s="3">
        <v>39978.45853009259</v>
      </c>
      <c r="D976" s="3">
        <v>39978.460034722222</v>
      </c>
      <c r="E976" s="2">
        <f t="shared" si="30"/>
        <v>1.5046296321088448E-3</v>
      </c>
      <c r="F976" t="str">
        <f>CONCATENATE(INDEX(Telefonkönyv!$A$2:$A$63,MATCH(Hívások!A976,Telefonkönyv!$C$2:$C$63,0))," ",INDEX(Telefonkönyv!$B$2:$B$63,MATCH(Hívások!A976,Telefonkönyv!$C$2:$C$63,0)))</f>
        <v>Huszár Ildikó középvezető</v>
      </c>
      <c r="G976" s="5">
        <f t="shared" si="31"/>
        <v>285</v>
      </c>
    </row>
    <row r="977" spans="1:7" x14ac:dyDescent="0.25">
      <c r="A977">
        <v>142</v>
      </c>
      <c r="B977" t="s">
        <v>4</v>
      </c>
      <c r="C977" s="3">
        <v>39978.458599537036</v>
      </c>
      <c r="D977" s="3">
        <v>39978.499224537038</v>
      </c>
      <c r="E977" s="2">
        <f t="shared" si="30"/>
        <v>4.0625000001455192E-2</v>
      </c>
      <c r="F977" t="str">
        <f>CONCATENATE(INDEX(Telefonkönyv!$A$2:$A$63,MATCH(Hívások!A977,Telefonkönyv!$C$2:$C$63,0))," ",INDEX(Telefonkönyv!$B$2:$B$63,MATCH(Hívások!A977,Telefonkönyv!$C$2:$C$63,0)))</f>
        <v>Varkoly Lili ügyintéző</v>
      </c>
      <c r="G977" s="5">
        <f t="shared" si="31"/>
        <v>4190</v>
      </c>
    </row>
    <row r="978" spans="1:7" x14ac:dyDescent="0.25">
      <c r="A978">
        <v>153</v>
      </c>
      <c r="B978" t="s">
        <v>7</v>
      </c>
      <c r="C978" s="3">
        <v>39978.459039351852</v>
      </c>
      <c r="D978" s="3">
        <v>39978.494745370372</v>
      </c>
      <c r="E978" s="2">
        <f t="shared" si="30"/>
        <v>3.570601851970423E-2</v>
      </c>
      <c r="F978" t="str">
        <f>CONCATENATE(INDEX(Telefonkönyv!$A$2:$A$63,MATCH(Hívások!A978,Telefonkönyv!$C$2:$C$63,0))," ",INDEX(Telefonkönyv!$B$2:$B$63,MATCH(Hívások!A978,Telefonkönyv!$C$2:$C$63,0)))</f>
        <v>Bozsó Zsolt ügyintéző</v>
      </c>
      <c r="G978" s="5">
        <f t="shared" si="31"/>
        <v>3950</v>
      </c>
    </row>
    <row r="979" spans="1:7" x14ac:dyDescent="0.25">
      <c r="A979">
        <v>149</v>
      </c>
      <c r="B979" t="s">
        <v>15</v>
      </c>
      <c r="C979" s="3">
        <v>39978.459837962961</v>
      </c>
      <c r="D979" s="3">
        <v>39978.486840277779</v>
      </c>
      <c r="E979" s="2">
        <f t="shared" si="30"/>
        <v>2.7002314818673767E-2</v>
      </c>
      <c r="F979" t="str">
        <f>CONCATENATE(INDEX(Telefonkönyv!$A$2:$A$63,MATCH(Hívások!A979,Telefonkönyv!$C$2:$C$63,0))," ",INDEX(Telefonkönyv!$B$2:$B$63,MATCH(Hívások!A979,Telefonkönyv!$C$2:$C$63,0)))</f>
        <v>Kerekes Zoltán középvezető</v>
      </c>
      <c r="G979" s="5">
        <f t="shared" si="31"/>
        <v>3375</v>
      </c>
    </row>
    <row r="980" spans="1:7" x14ac:dyDescent="0.25">
      <c r="A980">
        <v>113</v>
      </c>
      <c r="B980" t="s">
        <v>7</v>
      </c>
      <c r="C980" s="3">
        <v>39978.460601851853</v>
      </c>
      <c r="D980" s="3">
        <v>39978.498564814814</v>
      </c>
      <c r="E980" s="2">
        <f t="shared" si="30"/>
        <v>3.796296296059154E-2</v>
      </c>
      <c r="F980" t="str">
        <f>CONCATENATE(INDEX(Telefonkönyv!$A$2:$A$63,MATCH(Hívások!A980,Telefonkönyv!$C$2:$C$63,0))," ",INDEX(Telefonkönyv!$B$2:$B$63,MATCH(Hívások!A980,Telefonkönyv!$C$2:$C$63,0)))</f>
        <v>Toldi Tamás ügyintéző</v>
      </c>
      <c r="G980" s="5">
        <f t="shared" si="31"/>
        <v>4175</v>
      </c>
    </row>
    <row r="981" spans="1:7" x14ac:dyDescent="0.25">
      <c r="A981">
        <v>119</v>
      </c>
      <c r="B981" t="s">
        <v>10</v>
      </c>
      <c r="C981" s="3">
        <v>39978.464085648149</v>
      </c>
      <c r="D981" s="3">
        <v>39978.484502314815</v>
      </c>
      <c r="E981" s="2">
        <f t="shared" si="30"/>
        <v>2.0416666666278616E-2</v>
      </c>
      <c r="F981" t="str">
        <f>CONCATENATE(INDEX(Telefonkönyv!$A$2:$A$63,MATCH(Hívások!A981,Telefonkönyv!$C$2:$C$63,0))," ",INDEX(Telefonkönyv!$B$2:$B$63,MATCH(Hívások!A981,Telefonkönyv!$C$2:$C$63,0)))</f>
        <v>Kövér Krisztina ügyintéző</v>
      </c>
      <c r="G981" s="5">
        <f t="shared" si="31"/>
        <v>2610</v>
      </c>
    </row>
    <row r="982" spans="1:7" x14ac:dyDescent="0.25">
      <c r="A982">
        <v>150</v>
      </c>
      <c r="B982" t="s">
        <v>5</v>
      </c>
      <c r="C982" s="3">
        <v>39978.467743055553</v>
      </c>
      <c r="D982" s="3">
        <v>39978.495115740741</v>
      </c>
      <c r="E982" s="2">
        <f t="shared" si="30"/>
        <v>2.7372685188311152E-2</v>
      </c>
      <c r="F982" t="str">
        <f>CONCATENATE(INDEX(Telefonkönyv!$A$2:$A$63,MATCH(Hívások!A982,Telefonkönyv!$C$2:$C$63,0))," ",INDEX(Telefonkönyv!$B$2:$B$63,MATCH(Hívások!A982,Telefonkönyv!$C$2:$C$63,0)))</f>
        <v>Virt Kornél ügyintéző</v>
      </c>
      <c r="G982" s="5">
        <f t="shared" si="31"/>
        <v>3245</v>
      </c>
    </row>
    <row r="983" spans="1:7" x14ac:dyDescent="0.25">
      <c r="A983">
        <v>126</v>
      </c>
      <c r="B983" t="s">
        <v>4</v>
      </c>
      <c r="C983" s="3">
        <v>39978.473981481482</v>
      </c>
      <c r="D983" s="3">
        <v>39978.479398148149</v>
      </c>
      <c r="E983" s="2">
        <f t="shared" si="30"/>
        <v>5.4166666668606922E-3</v>
      </c>
      <c r="F983" t="str">
        <f>CONCATENATE(INDEX(Telefonkönyv!$A$2:$A$63,MATCH(Hívások!A983,Telefonkönyv!$C$2:$C$63,0))," ",INDEX(Telefonkönyv!$B$2:$B$63,MATCH(Hívások!A983,Telefonkönyv!$C$2:$C$63,0)))</f>
        <v>Hadviga Márton ügyintéző</v>
      </c>
      <c r="G983" s="5">
        <f t="shared" si="31"/>
        <v>620</v>
      </c>
    </row>
    <row r="984" spans="1:7" x14ac:dyDescent="0.25">
      <c r="A984">
        <v>160</v>
      </c>
      <c r="B984" t="s">
        <v>14</v>
      </c>
      <c r="C984" s="3">
        <v>39978.474340277775</v>
      </c>
      <c r="D984" s="3">
        <v>39978.515509259261</v>
      </c>
      <c r="E984" s="2">
        <f t="shared" si="30"/>
        <v>4.1168981486407574E-2</v>
      </c>
      <c r="F984" t="str">
        <f>CONCATENATE(INDEX(Telefonkönyv!$A$2:$A$63,MATCH(Hívások!A984,Telefonkönyv!$C$2:$C$63,0))," ",INDEX(Telefonkönyv!$B$2:$B$63,MATCH(Hívások!A984,Telefonkönyv!$C$2:$C$63,0)))</f>
        <v>Fosztó Gábor ügyintéző</v>
      </c>
      <c r="G984" s="5">
        <f t="shared" si="31"/>
        <v>4845</v>
      </c>
    </row>
    <row r="985" spans="1:7" x14ac:dyDescent="0.25">
      <c r="A985">
        <v>107</v>
      </c>
      <c r="B985" t="s">
        <v>7</v>
      </c>
      <c r="C985" s="3">
        <v>39978.477731481478</v>
      </c>
      <c r="D985" s="3">
        <v>39978.496192129627</v>
      </c>
      <c r="E985" s="2">
        <f t="shared" si="30"/>
        <v>1.8460648148902692E-2</v>
      </c>
      <c r="F985" t="str">
        <f>CONCATENATE(INDEX(Telefonkönyv!$A$2:$A$63,MATCH(Hívások!A985,Telefonkönyv!$C$2:$C$63,0))," ",INDEX(Telefonkönyv!$B$2:$B$63,MATCH(Hívások!A985,Telefonkönyv!$C$2:$C$63,0)))</f>
        <v>Gál Fruzsina ügyintéző</v>
      </c>
      <c r="G985" s="5">
        <f t="shared" si="31"/>
        <v>2075</v>
      </c>
    </row>
    <row r="986" spans="1:7" x14ac:dyDescent="0.25">
      <c r="A986">
        <v>116</v>
      </c>
      <c r="B986" t="s">
        <v>9</v>
      </c>
      <c r="C986" s="3">
        <v>39978.483414351853</v>
      </c>
      <c r="D986" s="3">
        <v>39978.487881944442</v>
      </c>
      <c r="E986" s="2">
        <f t="shared" si="30"/>
        <v>4.4675925892079249E-3</v>
      </c>
      <c r="F986" t="str">
        <f>CONCATENATE(INDEX(Telefonkönyv!$A$2:$A$63,MATCH(Hívások!A986,Telefonkönyv!$C$2:$C$63,0))," ",INDEX(Telefonkönyv!$B$2:$B$63,MATCH(Hívások!A986,Telefonkönyv!$C$2:$C$63,0)))</f>
        <v>Mák Anna ügyintéző</v>
      </c>
      <c r="G986" s="5">
        <f t="shared" si="31"/>
        <v>575</v>
      </c>
    </row>
    <row r="987" spans="1:7" x14ac:dyDescent="0.25">
      <c r="A987">
        <v>135</v>
      </c>
      <c r="B987" t="s">
        <v>13</v>
      </c>
      <c r="C987" s="3">
        <v>39978.483969907407</v>
      </c>
      <c r="D987" s="3">
        <v>39978.501504629632</v>
      </c>
      <c r="E987" s="2">
        <f t="shared" si="30"/>
        <v>1.7534722224809229E-2</v>
      </c>
      <c r="F987" t="str">
        <f>CONCATENATE(INDEX(Telefonkönyv!$A$2:$A$63,MATCH(Hívások!A987,Telefonkönyv!$C$2:$C$63,0))," ",INDEX(Telefonkönyv!$B$2:$B$63,MATCH(Hívások!A987,Telefonkönyv!$C$2:$C$63,0)))</f>
        <v>Laki Karola ügyintéző</v>
      </c>
      <c r="G987" s="5">
        <f t="shared" si="31"/>
        <v>2125</v>
      </c>
    </row>
    <row r="988" spans="1:7" x14ac:dyDescent="0.25">
      <c r="A988">
        <v>121</v>
      </c>
      <c r="B988" t="s">
        <v>7</v>
      </c>
      <c r="C988" s="3">
        <v>39978.485208333332</v>
      </c>
      <c r="D988" s="3">
        <v>39978.511759259258</v>
      </c>
      <c r="E988" s="2">
        <f t="shared" si="30"/>
        <v>2.6550925926130731E-2</v>
      </c>
      <c r="F988" t="str">
        <f>CONCATENATE(INDEX(Telefonkönyv!$A$2:$A$63,MATCH(Hívások!A988,Telefonkönyv!$C$2:$C$63,0))," ",INDEX(Telefonkönyv!$B$2:$B$63,MATCH(Hívások!A988,Telefonkönyv!$C$2:$C$63,0)))</f>
        <v>Palles Katalin ügyintéző</v>
      </c>
      <c r="G988" s="5">
        <f t="shared" si="31"/>
        <v>2975</v>
      </c>
    </row>
    <row r="989" spans="1:7" x14ac:dyDescent="0.25">
      <c r="A989">
        <v>116</v>
      </c>
      <c r="B989" t="s">
        <v>9</v>
      </c>
      <c r="C989" s="3">
        <v>39978.492766203701</v>
      </c>
      <c r="D989" s="3">
        <v>39978.497719907406</v>
      </c>
      <c r="E989" s="2">
        <f t="shared" si="30"/>
        <v>4.9537037048139609E-3</v>
      </c>
      <c r="F989" t="str">
        <f>CONCATENATE(INDEX(Telefonkönyv!$A$2:$A$63,MATCH(Hívások!A989,Telefonkönyv!$C$2:$C$63,0))," ",INDEX(Telefonkönyv!$B$2:$B$63,MATCH(Hívások!A989,Telefonkönyv!$C$2:$C$63,0)))</f>
        <v>Mák Anna ügyintéző</v>
      </c>
      <c r="G989" s="5">
        <f t="shared" si="31"/>
        <v>650</v>
      </c>
    </row>
    <row r="990" spans="1:7" x14ac:dyDescent="0.25">
      <c r="A990">
        <v>161</v>
      </c>
      <c r="B990" t="s">
        <v>9</v>
      </c>
      <c r="C990" s="3">
        <v>39978.494097222225</v>
      </c>
      <c r="D990" s="3">
        <v>39978.502893518518</v>
      </c>
      <c r="E990" s="2">
        <f t="shared" si="30"/>
        <v>8.7962962934398092E-3</v>
      </c>
      <c r="F990" t="str">
        <f>CONCATENATE(INDEX(Telefonkönyv!$A$2:$A$63,MATCH(Hívások!A990,Telefonkönyv!$C$2:$C$63,0))," ",INDEX(Telefonkönyv!$B$2:$B$63,MATCH(Hívások!A990,Telefonkönyv!$C$2:$C$63,0)))</f>
        <v>Gál Pál ügyintéző</v>
      </c>
      <c r="G990" s="5">
        <f t="shared" si="31"/>
        <v>1025</v>
      </c>
    </row>
    <row r="991" spans="1:7" x14ac:dyDescent="0.25">
      <c r="A991">
        <v>102</v>
      </c>
      <c r="B991" t="s">
        <v>11</v>
      </c>
      <c r="C991" s="3">
        <v>39978.49523148148</v>
      </c>
      <c r="D991" s="3">
        <v>39978.520486111112</v>
      </c>
      <c r="E991" s="2">
        <f t="shared" si="30"/>
        <v>2.5254629632399883E-2</v>
      </c>
      <c r="F991" t="str">
        <f>CONCATENATE(INDEX(Telefonkönyv!$A$2:$A$63,MATCH(Hívások!A991,Telefonkönyv!$C$2:$C$63,0))," ",INDEX(Telefonkönyv!$B$2:$B$63,MATCH(Hívások!A991,Telefonkönyv!$C$2:$C$63,0)))</f>
        <v>Csurgó Tivadar ügyintéző</v>
      </c>
      <c r="G991" s="5">
        <f t="shared" si="31"/>
        <v>3005</v>
      </c>
    </row>
    <row r="992" spans="1:7" x14ac:dyDescent="0.25">
      <c r="A992">
        <v>119</v>
      </c>
      <c r="B992" t="s">
        <v>10</v>
      </c>
      <c r="C992" s="3">
        <v>39978.496446759258</v>
      </c>
      <c r="D992" s="3">
        <v>39978.508738425924</v>
      </c>
      <c r="E992" s="2">
        <f t="shared" si="30"/>
        <v>1.2291666665987577E-2</v>
      </c>
      <c r="F992" t="str">
        <f>CONCATENATE(INDEX(Telefonkönyv!$A$2:$A$63,MATCH(Hívások!A992,Telefonkönyv!$C$2:$C$63,0))," ",INDEX(Telefonkönyv!$B$2:$B$63,MATCH(Hívások!A992,Telefonkönyv!$C$2:$C$63,0)))</f>
        <v>Kövér Krisztina ügyintéző</v>
      </c>
      <c r="G992" s="5">
        <f t="shared" si="31"/>
        <v>1590</v>
      </c>
    </row>
    <row r="993" spans="1:7" x14ac:dyDescent="0.25">
      <c r="A993">
        <v>152</v>
      </c>
      <c r="B993" t="s">
        <v>6</v>
      </c>
      <c r="C993" s="3">
        <v>39978.49726851852</v>
      </c>
      <c r="D993" s="3">
        <v>39978.519305555557</v>
      </c>
      <c r="E993" s="2">
        <f t="shared" si="30"/>
        <v>2.2037037037080154E-2</v>
      </c>
      <c r="F993" t="str">
        <f>CONCATENATE(INDEX(Telefonkönyv!$A$2:$A$63,MATCH(Hívások!A993,Telefonkönyv!$C$2:$C$63,0))," ",INDEX(Telefonkönyv!$B$2:$B$63,MATCH(Hívások!A993,Telefonkönyv!$C$2:$C$63,0)))</f>
        <v>Viola Klára ügyintéző</v>
      </c>
      <c r="G993" s="5">
        <f t="shared" si="31"/>
        <v>2605</v>
      </c>
    </row>
    <row r="994" spans="1:7" x14ac:dyDescent="0.25">
      <c r="A994">
        <v>110</v>
      </c>
      <c r="B994" t="s">
        <v>13</v>
      </c>
      <c r="C994" s="3">
        <v>39978.499456018515</v>
      </c>
      <c r="D994" s="3">
        <v>39978.530243055553</v>
      </c>
      <c r="E994" s="2">
        <f t="shared" si="30"/>
        <v>3.0787037037953269E-2</v>
      </c>
      <c r="F994" t="str">
        <f>CONCATENATE(INDEX(Telefonkönyv!$A$2:$A$63,MATCH(Hívások!A994,Telefonkönyv!$C$2:$C$63,0))," ",INDEX(Telefonkönyv!$B$2:$B$63,MATCH(Hívások!A994,Telefonkönyv!$C$2:$C$63,0)))</f>
        <v>Tóth Tímea középvezető</v>
      </c>
      <c r="G994" s="5">
        <f t="shared" si="31"/>
        <v>3645</v>
      </c>
    </row>
    <row r="995" spans="1:7" x14ac:dyDescent="0.25">
      <c r="A995">
        <v>157</v>
      </c>
      <c r="B995" t="s">
        <v>6</v>
      </c>
      <c r="C995" s="3">
        <v>39978.506192129629</v>
      </c>
      <c r="D995" s="3">
        <v>39978.52140046296</v>
      </c>
      <c r="E995" s="2">
        <f t="shared" si="30"/>
        <v>1.5208333330519963E-2</v>
      </c>
      <c r="F995" t="str">
        <f>CONCATENATE(INDEX(Telefonkönyv!$A$2:$A$63,MATCH(Hívások!A995,Telefonkönyv!$C$2:$C$63,0))," ",INDEX(Telefonkönyv!$B$2:$B$63,MATCH(Hívások!A995,Telefonkönyv!$C$2:$C$63,0)))</f>
        <v>Tardos György ügyintéző</v>
      </c>
      <c r="G995" s="5">
        <f t="shared" si="31"/>
        <v>1805</v>
      </c>
    </row>
    <row r="996" spans="1:7" x14ac:dyDescent="0.25">
      <c r="A996">
        <v>155</v>
      </c>
      <c r="B996" t="s">
        <v>9</v>
      </c>
      <c r="C996" s="3">
        <v>39978.508148148147</v>
      </c>
      <c r="D996" s="3">
        <v>39978.515405092592</v>
      </c>
      <c r="E996" s="2">
        <f t="shared" si="30"/>
        <v>7.2569444455439225E-3</v>
      </c>
      <c r="F996" t="str">
        <f>CONCATENATE(INDEX(Telefonkönyv!$A$2:$A$63,MATCH(Hívások!A996,Telefonkönyv!$C$2:$C$63,0))," ",INDEX(Telefonkönyv!$B$2:$B$63,MATCH(Hívások!A996,Telefonkönyv!$C$2:$C$63,0)))</f>
        <v>Bölöni Antal ügyintéző</v>
      </c>
      <c r="G996" s="5">
        <f t="shared" si="31"/>
        <v>875</v>
      </c>
    </row>
    <row r="997" spans="1:7" x14ac:dyDescent="0.25">
      <c r="A997">
        <v>125</v>
      </c>
      <c r="B997" t="s">
        <v>8</v>
      </c>
      <c r="C997" s="3">
        <v>39978.510787037034</v>
      </c>
      <c r="D997" s="3">
        <v>39978.520289351851</v>
      </c>
      <c r="E997" s="2">
        <f t="shared" si="30"/>
        <v>9.5023148169275373E-3</v>
      </c>
      <c r="F997" t="str">
        <f>CONCATENATE(INDEX(Telefonkönyv!$A$2:$A$63,MATCH(Hívások!A997,Telefonkönyv!$C$2:$C$63,0))," ",INDEX(Telefonkönyv!$B$2:$B$63,MATCH(Hívások!A997,Telefonkönyv!$C$2:$C$63,0)))</f>
        <v>Éhes Piroska ügyintéző</v>
      </c>
      <c r="G997" s="5">
        <f t="shared" si="31"/>
        <v>1165</v>
      </c>
    </row>
    <row r="998" spans="1:7" x14ac:dyDescent="0.25">
      <c r="A998">
        <v>127</v>
      </c>
      <c r="B998" t="s">
        <v>4</v>
      </c>
      <c r="C998" s="3">
        <v>39978.511192129627</v>
      </c>
      <c r="D998" s="3">
        <v>39978.516319444447</v>
      </c>
      <c r="E998" s="2">
        <f t="shared" si="30"/>
        <v>5.1273148201289587E-3</v>
      </c>
      <c r="F998" t="str">
        <f>CONCATENATE(INDEX(Telefonkönyv!$A$2:$A$63,MATCH(Hívások!A998,Telefonkönyv!$C$2:$C$63,0))," ",INDEX(Telefonkönyv!$B$2:$B$63,MATCH(Hívások!A998,Telefonkönyv!$C$2:$C$63,0)))</f>
        <v>Polgár Zsuzsa ügyintéző</v>
      </c>
      <c r="G998" s="5">
        <f t="shared" si="31"/>
        <v>620</v>
      </c>
    </row>
    <row r="999" spans="1:7" x14ac:dyDescent="0.25">
      <c r="A999">
        <v>153</v>
      </c>
      <c r="B999" t="s">
        <v>7</v>
      </c>
      <c r="C999" s="3">
        <v>39978.514097222222</v>
      </c>
      <c r="D999" s="3">
        <v>39978.514641203707</v>
      </c>
      <c r="E999" s="2">
        <f t="shared" si="30"/>
        <v>5.4398148495238274E-4</v>
      </c>
      <c r="F999" t="str">
        <f>CONCATENATE(INDEX(Telefonkönyv!$A$2:$A$63,MATCH(Hívások!A999,Telefonkönyv!$C$2:$C$63,0))," ",INDEX(Telefonkönyv!$B$2:$B$63,MATCH(Hívások!A999,Telefonkönyv!$C$2:$C$63,0)))</f>
        <v>Bozsó Zsolt ügyintéző</v>
      </c>
      <c r="G999" s="5">
        <f t="shared" si="31"/>
        <v>125</v>
      </c>
    </row>
    <row r="1000" spans="1:7" x14ac:dyDescent="0.25">
      <c r="A1000">
        <v>159</v>
      </c>
      <c r="B1000" t="s">
        <v>4</v>
      </c>
      <c r="C1000" s="3">
        <v>39978.515393518515</v>
      </c>
      <c r="D1000" s="3">
        <v>39978.520879629628</v>
      </c>
      <c r="E1000" s="2">
        <f t="shared" si="30"/>
        <v>5.4861111129866913E-3</v>
      </c>
      <c r="F1000" t="str">
        <f>CONCATENATE(INDEX(Telefonkönyv!$A$2:$A$63,MATCH(Hívások!A1000,Telefonkönyv!$C$2:$C$63,0))," ",INDEX(Telefonkönyv!$B$2:$B$63,MATCH(Hívások!A1000,Telefonkönyv!$C$2:$C$63,0)))</f>
        <v>Pap Nikolett ügyintéző</v>
      </c>
      <c r="G1000" s="5">
        <f t="shared" si="31"/>
        <v>620</v>
      </c>
    </row>
    <row r="1001" spans="1:7" x14ac:dyDescent="0.25">
      <c r="A1001">
        <v>116</v>
      </c>
      <c r="B1001" t="s">
        <v>9</v>
      </c>
      <c r="C1001" s="3">
        <v>39978.51699074074</v>
      </c>
      <c r="D1001" s="3">
        <v>39978.517118055555</v>
      </c>
      <c r="E1001" s="2">
        <f t="shared" si="30"/>
        <v>1.273148154723458E-4</v>
      </c>
      <c r="F1001" t="str">
        <f>CONCATENATE(INDEX(Telefonkönyv!$A$2:$A$63,MATCH(Hívások!A1001,Telefonkönyv!$C$2:$C$63,0))," ",INDEX(Telefonkönyv!$B$2:$B$63,MATCH(Hívások!A1001,Telefonkönyv!$C$2:$C$63,0)))</f>
        <v>Mák Anna ügyintéző</v>
      </c>
      <c r="G1001" s="5">
        <f t="shared" si="31"/>
        <v>125</v>
      </c>
    </row>
    <row r="1002" spans="1:7" x14ac:dyDescent="0.25">
      <c r="A1002">
        <v>140</v>
      </c>
      <c r="B1002" t="s">
        <v>5</v>
      </c>
      <c r="C1002" s="3">
        <v>39978.518194444441</v>
      </c>
      <c r="D1002" s="3">
        <v>39978.5471875</v>
      </c>
      <c r="E1002" s="2">
        <f t="shared" si="30"/>
        <v>2.899305555911269E-2</v>
      </c>
      <c r="F1002" t="str">
        <f>CONCATENATE(INDEX(Telefonkönyv!$A$2:$A$63,MATCH(Hívások!A1002,Telefonkönyv!$C$2:$C$63,0))," ",INDEX(Telefonkönyv!$B$2:$B$63,MATCH(Hívások!A1002,Telefonkönyv!$C$2:$C$63,0)))</f>
        <v>Szunomár Flóra ügyintéző</v>
      </c>
      <c r="G1002" s="5">
        <f t="shared" si="31"/>
        <v>3405</v>
      </c>
    </row>
    <row r="1003" spans="1:7" x14ac:dyDescent="0.25">
      <c r="A1003">
        <v>153</v>
      </c>
      <c r="B1003" t="s">
        <v>7</v>
      </c>
      <c r="C1003" s="3">
        <v>39978.520462962966</v>
      </c>
      <c r="D1003" s="3">
        <v>39978.545925925922</v>
      </c>
      <c r="E1003" s="2">
        <f t="shared" si="30"/>
        <v>2.5462962956225965E-2</v>
      </c>
      <c r="F1003" t="str">
        <f>CONCATENATE(INDEX(Telefonkönyv!$A$2:$A$63,MATCH(Hívások!A1003,Telefonkönyv!$C$2:$C$63,0))," ",INDEX(Telefonkönyv!$B$2:$B$63,MATCH(Hívások!A1003,Telefonkönyv!$C$2:$C$63,0)))</f>
        <v>Bozsó Zsolt ügyintéző</v>
      </c>
      <c r="G1003" s="5">
        <f t="shared" si="31"/>
        <v>2825</v>
      </c>
    </row>
    <row r="1004" spans="1:7" x14ac:dyDescent="0.25">
      <c r="A1004">
        <v>131</v>
      </c>
      <c r="B1004" t="s">
        <v>5</v>
      </c>
      <c r="C1004" s="3">
        <v>39978.522719907407</v>
      </c>
      <c r="D1004" s="3">
        <v>39978.529004629629</v>
      </c>
      <c r="E1004" s="2">
        <f t="shared" si="30"/>
        <v>6.284722221607808E-3</v>
      </c>
      <c r="F1004" t="str">
        <f>CONCATENATE(INDEX(Telefonkönyv!$A$2:$A$63,MATCH(Hívások!A1004,Telefonkönyv!$C$2:$C$63,0))," ",INDEX(Telefonkönyv!$B$2:$B$63,MATCH(Hívások!A1004,Telefonkönyv!$C$2:$C$63,0)))</f>
        <v>Arany Attila ügyintéző</v>
      </c>
      <c r="G1004" s="5">
        <f t="shared" si="31"/>
        <v>845</v>
      </c>
    </row>
    <row r="1005" spans="1:7" x14ac:dyDescent="0.25">
      <c r="A1005">
        <v>159</v>
      </c>
      <c r="B1005" t="s">
        <v>4</v>
      </c>
      <c r="C1005" s="3">
        <v>39978.526261574072</v>
      </c>
      <c r="D1005" s="3">
        <v>39978.55263888889</v>
      </c>
      <c r="E1005" s="2">
        <f t="shared" si="30"/>
        <v>2.6377314818091691E-2</v>
      </c>
      <c r="F1005" t="str">
        <f>CONCATENATE(INDEX(Telefonkönyv!$A$2:$A$63,MATCH(Hívások!A1005,Telefonkönyv!$C$2:$C$63,0))," ",INDEX(Telefonkönyv!$B$2:$B$63,MATCH(Hívások!A1005,Telefonkönyv!$C$2:$C$63,0)))</f>
        <v>Pap Nikolett ügyintéző</v>
      </c>
      <c r="G1005" s="5">
        <f t="shared" si="31"/>
        <v>2720</v>
      </c>
    </row>
    <row r="1006" spans="1:7" x14ac:dyDescent="0.25">
      <c r="A1006">
        <v>104</v>
      </c>
      <c r="B1006" t="s">
        <v>5</v>
      </c>
      <c r="C1006" s="3">
        <v>39978.527731481481</v>
      </c>
      <c r="D1006" s="3">
        <v>39978.56894675926</v>
      </c>
      <c r="E1006" s="2">
        <f t="shared" si="30"/>
        <v>4.1215277778974269E-2</v>
      </c>
      <c r="F1006" t="str">
        <f>CONCATENATE(INDEX(Telefonkönyv!$A$2:$A$63,MATCH(Hívások!A1006,Telefonkönyv!$C$2:$C$63,0))," ",INDEX(Telefonkönyv!$B$2:$B$63,MATCH(Hívások!A1006,Telefonkönyv!$C$2:$C$63,0)))</f>
        <v>Laki Tamara ügyintéző</v>
      </c>
      <c r="G1006" s="5">
        <f t="shared" si="31"/>
        <v>4845</v>
      </c>
    </row>
    <row r="1007" spans="1:7" x14ac:dyDescent="0.25">
      <c r="A1007">
        <v>102</v>
      </c>
      <c r="B1007" t="s">
        <v>11</v>
      </c>
      <c r="C1007" s="3">
        <v>39978.529374999998</v>
      </c>
      <c r="D1007" s="3">
        <v>39978.570081018515</v>
      </c>
      <c r="E1007" s="2">
        <f t="shared" si="30"/>
        <v>4.0706018517084885E-2</v>
      </c>
      <c r="F1007" t="str">
        <f>CONCATENATE(INDEX(Telefonkönyv!$A$2:$A$63,MATCH(Hívások!A1007,Telefonkönyv!$C$2:$C$63,0))," ",INDEX(Telefonkönyv!$B$2:$B$63,MATCH(Hívások!A1007,Telefonkönyv!$C$2:$C$63,0)))</f>
        <v>Csurgó Tivadar ügyintéző</v>
      </c>
      <c r="G1007" s="5">
        <f t="shared" si="31"/>
        <v>4765</v>
      </c>
    </row>
    <row r="1008" spans="1:7" x14ac:dyDescent="0.25">
      <c r="A1008">
        <v>158</v>
      </c>
      <c r="B1008" t="s">
        <v>4</v>
      </c>
      <c r="C1008" s="3">
        <v>39978.531377314815</v>
      </c>
      <c r="D1008" s="3">
        <v>39978.558831018519</v>
      </c>
      <c r="E1008" s="2">
        <f t="shared" si="30"/>
        <v>2.7453703703940846E-2</v>
      </c>
      <c r="F1008" t="str">
        <f>CONCATENATE(INDEX(Telefonkönyv!$A$2:$A$63,MATCH(Hívások!A1008,Telefonkönyv!$C$2:$C$63,0))," ",INDEX(Telefonkönyv!$B$2:$B$63,MATCH(Hívások!A1008,Telefonkönyv!$C$2:$C$63,0)))</f>
        <v>Sánta Tibor középvezető</v>
      </c>
      <c r="G1008" s="5">
        <f t="shared" si="31"/>
        <v>2860</v>
      </c>
    </row>
    <row r="1009" spans="1:7" x14ac:dyDescent="0.25">
      <c r="A1009">
        <v>130</v>
      </c>
      <c r="B1009" t="s">
        <v>10</v>
      </c>
      <c r="C1009" s="3">
        <v>39978.532256944447</v>
      </c>
      <c r="D1009" s="3">
        <v>39978.541168981479</v>
      </c>
      <c r="E1009" s="2">
        <f t="shared" si="30"/>
        <v>8.9120370321325026E-3</v>
      </c>
      <c r="F1009" t="str">
        <f>CONCATENATE(INDEX(Telefonkönyv!$A$2:$A$63,MATCH(Hívások!A1009,Telefonkönyv!$C$2:$C$63,0))," ",INDEX(Telefonkönyv!$B$2:$B$63,MATCH(Hívások!A1009,Telefonkönyv!$C$2:$C$63,0)))</f>
        <v>Gál Zsuzsa ügyintéző</v>
      </c>
      <c r="G1009" s="5">
        <f t="shared" si="31"/>
        <v>1165</v>
      </c>
    </row>
    <row r="1010" spans="1:7" x14ac:dyDescent="0.25">
      <c r="A1010">
        <v>131</v>
      </c>
      <c r="B1010" t="s">
        <v>5</v>
      </c>
      <c r="C1010" s="3">
        <v>39978.540937500002</v>
      </c>
      <c r="D1010" s="3">
        <v>39978.563773148147</v>
      </c>
      <c r="E1010" s="2">
        <f t="shared" si="30"/>
        <v>2.2835648145701271E-2</v>
      </c>
      <c r="F1010" t="str">
        <f>CONCATENATE(INDEX(Telefonkönyv!$A$2:$A$63,MATCH(Hívások!A1010,Telefonkönyv!$C$2:$C$63,0))," ",INDEX(Telefonkönyv!$B$2:$B$63,MATCH(Hívások!A1010,Telefonkönyv!$C$2:$C$63,0)))</f>
        <v>Arany Attila ügyintéző</v>
      </c>
      <c r="G1010" s="5">
        <f t="shared" si="31"/>
        <v>2685</v>
      </c>
    </row>
    <row r="1011" spans="1:7" x14ac:dyDescent="0.25">
      <c r="A1011">
        <v>129</v>
      </c>
      <c r="B1011" t="s">
        <v>9</v>
      </c>
      <c r="C1011" s="3">
        <v>39978.547476851854</v>
      </c>
      <c r="D1011" s="3">
        <v>39978.555428240739</v>
      </c>
      <c r="E1011" s="2">
        <f t="shared" si="30"/>
        <v>7.9513888849760406E-3</v>
      </c>
      <c r="F1011" t="str">
        <f>CONCATENATE(INDEX(Telefonkönyv!$A$2:$A$63,MATCH(Hívások!A1011,Telefonkönyv!$C$2:$C$63,0))," ",INDEX(Telefonkönyv!$B$2:$B$63,MATCH(Hívások!A1011,Telefonkönyv!$C$2:$C$63,0)))</f>
        <v>Huszár Ildikó középvezető</v>
      </c>
      <c r="G1011" s="5">
        <f t="shared" si="31"/>
        <v>950</v>
      </c>
    </row>
    <row r="1012" spans="1:7" x14ac:dyDescent="0.25">
      <c r="A1012">
        <v>135</v>
      </c>
      <c r="B1012" t="s">
        <v>13</v>
      </c>
      <c r="C1012" s="3">
        <v>39978.551018518519</v>
      </c>
      <c r="D1012" s="3">
        <v>39978.591180555559</v>
      </c>
      <c r="E1012" s="2">
        <f t="shared" si="30"/>
        <v>4.016203703940846E-2</v>
      </c>
      <c r="F1012" t="str">
        <f>CONCATENATE(INDEX(Telefonkönyv!$A$2:$A$63,MATCH(Hívások!A1012,Telefonkönyv!$C$2:$C$63,0))," ",INDEX(Telefonkönyv!$B$2:$B$63,MATCH(Hívások!A1012,Telefonkönyv!$C$2:$C$63,0)))</f>
        <v>Laki Karola ügyintéző</v>
      </c>
      <c r="G1012" s="5">
        <f t="shared" si="31"/>
        <v>4685</v>
      </c>
    </row>
    <row r="1013" spans="1:7" x14ac:dyDescent="0.25">
      <c r="A1013">
        <v>119</v>
      </c>
      <c r="B1013" t="s">
        <v>10</v>
      </c>
      <c r="C1013" s="3">
        <v>39978.552118055559</v>
      </c>
      <c r="D1013" s="3">
        <v>39978.558668981481</v>
      </c>
      <c r="E1013" s="2">
        <f t="shared" si="30"/>
        <v>6.5509259220561944E-3</v>
      </c>
      <c r="F1013" t="str">
        <f>CONCATENATE(INDEX(Telefonkönyv!$A$2:$A$63,MATCH(Hívások!A1013,Telefonkönyv!$C$2:$C$63,0))," ",INDEX(Telefonkönyv!$B$2:$B$63,MATCH(Hívások!A1013,Telefonkönyv!$C$2:$C$63,0)))</f>
        <v>Kövér Krisztina ügyintéző</v>
      </c>
      <c r="G1013" s="5">
        <f t="shared" si="31"/>
        <v>910</v>
      </c>
    </row>
    <row r="1014" spans="1:7" x14ac:dyDescent="0.25">
      <c r="A1014">
        <v>110</v>
      </c>
      <c r="B1014" t="s">
        <v>15</v>
      </c>
      <c r="C1014" s="3">
        <v>39978.553854166668</v>
      </c>
      <c r="D1014" s="3">
        <v>39978.555312500001</v>
      </c>
      <c r="E1014" s="2">
        <f t="shared" si="30"/>
        <v>1.4583333322661929E-3</v>
      </c>
      <c r="F1014" t="str">
        <f>CONCATENATE(INDEX(Telefonkönyv!$A$2:$A$63,MATCH(Hívások!A1014,Telefonkönyv!$C$2:$C$63,0))," ",INDEX(Telefonkönyv!$B$2:$B$63,MATCH(Hívások!A1014,Telefonkönyv!$C$2:$C$63,0)))</f>
        <v>Tóth Tímea középvezető</v>
      </c>
      <c r="G1014" s="5">
        <f t="shared" si="31"/>
        <v>315</v>
      </c>
    </row>
    <row r="1015" spans="1:7" x14ac:dyDescent="0.25">
      <c r="A1015">
        <v>101</v>
      </c>
      <c r="B1015" t="s">
        <v>11</v>
      </c>
      <c r="C1015" s="3">
        <v>39978.554826388892</v>
      </c>
      <c r="D1015" s="3">
        <v>39978.590532407405</v>
      </c>
      <c r="E1015" s="2">
        <f t="shared" si="30"/>
        <v>3.5706018512428273E-2</v>
      </c>
      <c r="F1015" t="str">
        <f>CONCATENATE(INDEX(Telefonkönyv!$A$2:$A$63,MATCH(Hívások!A1015,Telefonkönyv!$C$2:$C$63,0))," ",INDEX(Telefonkönyv!$B$2:$B$63,MATCH(Hívások!A1015,Telefonkönyv!$C$2:$C$63,0)))</f>
        <v>Szatmári Miklós ügyintéző</v>
      </c>
      <c r="G1015" s="5">
        <f t="shared" si="31"/>
        <v>4205</v>
      </c>
    </row>
    <row r="1016" spans="1:7" x14ac:dyDescent="0.25">
      <c r="A1016">
        <v>106</v>
      </c>
      <c r="B1016" t="s">
        <v>8</v>
      </c>
      <c r="C1016" s="3">
        <v>39978.557627314818</v>
      </c>
      <c r="D1016" s="3">
        <v>39978.595046296294</v>
      </c>
      <c r="E1016" s="2">
        <f t="shared" si="30"/>
        <v>3.7418981475639157E-2</v>
      </c>
      <c r="F1016" t="str">
        <f>CONCATENATE(INDEX(Telefonkönyv!$A$2:$A$63,MATCH(Hívások!A1016,Telefonkönyv!$C$2:$C$63,0))," ",INDEX(Telefonkönyv!$B$2:$B$63,MATCH(Hívások!A1016,Telefonkönyv!$C$2:$C$63,0)))</f>
        <v>Kalincsák Hanga ügyintéző</v>
      </c>
      <c r="G1016" s="5">
        <f t="shared" si="31"/>
        <v>4365</v>
      </c>
    </row>
    <row r="1017" spans="1:7" x14ac:dyDescent="0.25">
      <c r="A1017">
        <v>136</v>
      </c>
      <c r="B1017" t="s">
        <v>11</v>
      </c>
      <c r="C1017" s="3">
        <v>39978.557916666665</v>
      </c>
      <c r="D1017" s="3">
        <v>39978.569826388892</v>
      </c>
      <c r="E1017" s="2">
        <f t="shared" si="30"/>
        <v>1.1909722226846498E-2</v>
      </c>
      <c r="F1017" t="str">
        <f>CONCATENATE(INDEX(Telefonkönyv!$A$2:$A$63,MATCH(Hívások!A1017,Telefonkönyv!$C$2:$C$63,0))," ",INDEX(Telefonkönyv!$B$2:$B$63,MATCH(Hívások!A1017,Telefonkönyv!$C$2:$C$63,0)))</f>
        <v>Kégli Máté ügyintéző</v>
      </c>
      <c r="G1017" s="5">
        <f t="shared" si="31"/>
        <v>1485</v>
      </c>
    </row>
    <row r="1018" spans="1:7" x14ac:dyDescent="0.25">
      <c r="A1018">
        <v>158</v>
      </c>
      <c r="B1018" t="s">
        <v>14</v>
      </c>
      <c r="C1018" s="3">
        <v>39978.56082175926</v>
      </c>
      <c r="D1018" s="3">
        <v>39978.586319444446</v>
      </c>
      <c r="E1018" s="2">
        <f t="shared" si="30"/>
        <v>2.5497685186564922E-2</v>
      </c>
      <c r="F1018" t="str">
        <f>CONCATENATE(INDEX(Telefonkönyv!$A$2:$A$63,MATCH(Hívások!A1018,Telefonkönyv!$C$2:$C$63,0))," ",INDEX(Telefonkönyv!$B$2:$B$63,MATCH(Hívások!A1018,Telefonkönyv!$C$2:$C$63,0)))</f>
        <v>Sánta Tibor középvezető</v>
      </c>
      <c r="G1018" s="5">
        <f t="shared" si="31"/>
        <v>3005</v>
      </c>
    </row>
    <row r="1019" spans="1:7" x14ac:dyDescent="0.25">
      <c r="A1019">
        <v>124</v>
      </c>
      <c r="B1019" t="s">
        <v>13</v>
      </c>
      <c r="C1019" s="3">
        <v>39978.563715277778</v>
      </c>
      <c r="D1019" s="3">
        <v>39978.597256944442</v>
      </c>
      <c r="E1019" s="2">
        <f t="shared" si="30"/>
        <v>3.3541666663950309E-2</v>
      </c>
      <c r="F1019" t="str">
        <f>CONCATENATE(INDEX(Telefonkönyv!$A$2:$A$63,MATCH(Hívások!A1019,Telefonkönyv!$C$2:$C$63,0))," ",INDEX(Telefonkönyv!$B$2:$B$63,MATCH(Hívások!A1019,Telefonkönyv!$C$2:$C$63,0)))</f>
        <v>Gelencsér László ügyintéző</v>
      </c>
      <c r="G1019" s="5">
        <f t="shared" si="31"/>
        <v>3965</v>
      </c>
    </row>
    <row r="1020" spans="1:7" x14ac:dyDescent="0.25">
      <c r="A1020">
        <v>119</v>
      </c>
      <c r="B1020" t="s">
        <v>10</v>
      </c>
      <c r="C1020" s="3">
        <v>39978.565104166664</v>
      </c>
      <c r="D1020" s="3">
        <v>39978.5778587963</v>
      </c>
      <c r="E1020" s="2">
        <f t="shared" si="30"/>
        <v>1.2754629635310266E-2</v>
      </c>
      <c r="F1020" t="str">
        <f>CONCATENATE(INDEX(Telefonkönyv!$A$2:$A$63,MATCH(Hívások!A1020,Telefonkönyv!$C$2:$C$63,0))," ",INDEX(Telefonkönyv!$B$2:$B$63,MATCH(Hívások!A1020,Telefonkönyv!$C$2:$C$63,0)))</f>
        <v>Kövér Krisztina ügyintéző</v>
      </c>
      <c r="G1020" s="5">
        <f t="shared" si="31"/>
        <v>1675</v>
      </c>
    </row>
    <row r="1021" spans="1:7" x14ac:dyDescent="0.25">
      <c r="A1021">
        <v>137</v>
      </c>
      <c r="B1021" t="s">
        <v>9</v>
      </c>
      <c r="C1021" s="3">
        <v>39978.571770833332</v>
      </c>
      <c r="D1021" s="3">
        <v>39978.579270833332</v>
      </c>
      <c r="E1021" s="2">
        <f t="shared" si="30"/>
        <v>7.4999999997089617E-3</v>
      </c>
      <c r="F1021" t="str">
        <f>CONCATENATE(INDEX(Telefonkönyv!$A$2:$A$63,MATCH(Hívások!A1021,Telefonkönyv!$C$2:$C$63,0))," ",INDEX(Telefonkönyv!$B$2:$B$63,MATCH(Hívások!A1021,Telefonkönyv!$C$2:$C$63,0)))</f>
        <v>Bertalan József ügyintéző</v>
      </c>
      <c r="G1021" s="5">
        <f t="shared" si="31"/>
        <v>875</v>
      </c>
    </row>
    <row r="1022" spans="1:7" x14ac:dyDescent="0.25">
      <c r="A1022">
        <v>104</v>
      </c>
      <c r="B1022" t="s">
        <v>5</v>
      </c>
      <c r="C1022" s="3">
        <v>39978.574629629627</v>
      </c>
      <c r="D1022" s="3">
        <v>39978.593460648146</v>
      </c>
      <c r="E1022" s="2">
        <f t="shared" si="30"/>
        <v>1.8831018518540077E-2</v>
      </c>
      <c r="F1022" t="str">
        <f>CONCATENATE(INDEX(Telefonkönyv!$A$2:$A$63,MATCH(Hívások!A1022,Telefonkönyv!$C$2:$C$63,0))," ",INDEX(Telefonkönyv!$B$2:$B$63,MATCH(Hívások!A1022,Telefonkönyv!$C$2:$C$63,0)))</f>
        <v>Laki Tamara ügyintéző</v>
      </c>
      <c r="G1022" s="5">
        <f t="shared" si="31"/>
        <v>2285</v>
      </c>
    </row>
    <row r="1023" spans="1:7" x14ac:dyDescent="0.25">
      <c r="A1023">
        <v>155</v>
      </c>
      <c r="B1023" t="s">
        <v>9</v>
      </c>
      <c r="C1023" s="3">
        <v>39978.57644675926</v>
      </c>
      <c r="D1023" s="3">
        <v>39978.577557870369</v>
      </c>
      <c r="E1023" s="2">
        <f t="shared" si="30"/>
        <v>1.111111108912155E-3</v>
      </c>
      <c r="F1023" t="str">
        <f>CONCATENATE(INDEX(Telefonkönyv!$A$2:$A$63,MATCH(Hívások!A1023,Telefonkönyv!$C$2:$C$63,0))," ",INDEX(Telefonkönyv!$B$2:$B$63,MATCH(Hívások!A1023,Telefonkönyv!$C$2:$C$63,0)))</f>
        <v>Bölöni Antal ügyintéző</v>
      </c>
      <c r="G1023" s="5">
        <f t="shared" si="31"/>
        <v>200</v>
      </c>
    </row>
    <row r="1024" spans="1:7" x14ac:dyDescent="0.25">
      <c r="A1024">
        <v>155</v>
      </c>
      <c r="B1024" t="s">
        <v>9</v>
      </c>
      <c r="C1024" s="3">
        <v>39978.577916666669</v>
      </c>
      <c r="D1024" s="3">
        <v>39978.615254629629</v>
      </c>
      <c r="E1024" s="2">
        <f t="shared" si="30"/>
        <v>3.7337962960009463E-2</v>
      </c>
      <c r="F1024" t="str">
        <f>CONCATENATE(INDEX(Telefonkönyv!$A$2:$A$63,MATCH(Hívások!A1024,Telefonkönyv!$C$2:$C$63,0))," ",INDEX(Telefonkönyv!$B$2:$B$63,MATCH(Hívások!A1024,Telefonkönyv!$C$2:$C$63,0)))</f>
        <v>Bölöni Antal ügyintéző</v>
      </c>
      <c r="G1024" s="5">
        <f t="shared" si="31"/>
        <v>4100</v>
      </c>
    </row>
    <row r="1025" spans="1:7" x14ac:dyDescent="0.25">
      <c r="A1025">
        <v>156</v>
      </c>
      <c r="B1025" t="s">
        <v>7</v>
      </c>
      <c r="C1025" s="3">
        <v>39978.579108796293</v>
      </c>
      <c r="D1025" s="3">
        <v>39978.592349537037</v>
      </c>
      <c r="E1025" s="2">
        <f t="shared" si="30"/>
        <v>1.3240740743640345E-2</v>
      </c>
      <c r="F1025" t="str">
        <f>CONCATENATE(INDEX(Telefonkönyv!$A$2:$A$63,MATCH(Hívások!A1025,Telefonkönyv!$C$2:$C$63,0))," ",INDEX(Telefonkönyv!$B$2:$B$63,MATCH(Hívások!A1025,Telefonkönyv!$C$2:$C$63,0)))</f>
        <v>Ormai Nikolett ügyintéző</v>
      </c>
      <c r="G1025" s="5">
        <f t="shared" si="31"/>
        <v>1550</v>
      </c>
    </row>
    <row r="1026" spans="1:7" x14ac:dyDescent="0.25">
      <c r="A1026">
        <v>125</v>
      </c>
      <c r="B1026" t="s">
        <v>8</v>
      </c>
      <c r="C1026" s="3">
        <v>39978.580266203702</v>
      </c>
      <c r="D1026" s="3">
        <v>39978.598310185182</v>
      </c>
      <c r="E1026" s="2">
        <f t="shared" si="30"/>
        <v>1.8043981479422655E-2</v>
      </c>
      <c r="F1026" t="str">
        <f>CONCATENATE(INDEX(Telefonkönyv!$A$2:$A$63,MATCH(Hívások!A1026,Telefonkönyv!$C$2:$C$63,0))," ",INDEX(Telefonkönyv!$B$2:$B$63,MATCH(Hívások!A1026,Telefonkönyv!$C$2:$C$63,0)))</f>
        <v>Éhes Piroska ügyintéző</v>
      </c>
      <c r="G1026" s="5">
        <f t="shared" si="31"/>
        <v>2125</v>
      </c>
    </row>
    <row r="1027" spans="1:7" x14ac:dyDescent="0.25">
      <c r="A1027">
        <v>113</v>
      </c>
      <c r="B1027" t="s">
        <v>7</v>
      </c>
      <c r="C1027" s="3">
        <v>39978.580706018518</v>
      </c>
      <c r="D1027" s="3">
        <v>39978.588495370372</v>
      </c>
      <c r="E1027" s="2">
        <f t="shared" ref="E1027:E1090" si="32">D1027-C1027</f>
        <v>7.7893518537166528E-3</v>
      </c>
      <c r="F1027" t="str">
        <f>CONCATENATE(INDEX(Telefonkönyv!$A$2:$A$63,MATCH(Hívások!A1027,Telefonkönyv!$C$2:$C$63,0))," ",INDEX(Telefonkönyv!$B$2:$B$63,MATCH(Hívások!A1027,Telefonkönyv!$C$2:$C$63,0)))</f>
        <v>Toldi Tamás ügyintéző</v>
      </c>
      <c r="G1027" s="5">
        <f t="shared" ref="G1027:G1090" si="33">VLOOKUP(B1027,$P$2:$S$13,3,FALSE)+IF(SECOND(E1027)=0,MINUTE(E1027),MINUTE(E1027)+1)*VLOOKUP(B1027,$P$2:$S$13,4,FALSE)</f>
        <v>950</v>
      </c>
    </row>
    <row r="1028" spans="1:7" x14ac:dyDescent="0.25">
      <c r="A1028">
        <v>149</v>
      </c>
      <c r="B1028" t="s">
        <v>5</v>
      </c>
      <c r="C1028" s="3">
        <v>39978.581331018519</v>
      </c>
      <c r="D1028" s="3">
        <v>39978.600659722222</v>
      </c>
      <c r="E1028" s="2">
        <f t="shared" si="32"/>
        <v>1.9328703703649808E-2</v>
      </c>
      <c r="F1028" t="str">
        <f>CONCATENATE(INDEX(Telefonkönyv!$A$2:$A$63,MATCH(Hívások!A1028,Telefonkönyv!$C$2:$C$63,0))," ",INDEX(Telefonkönyv!$B$2:$B$63,MATCH(Hívások!A1028,Telefonkönyv!$C$2:$C$63,0)))</f>
        <v>Kerekes Zoltán középvezető</v>
      </c>
      <c r="G1028" s="5">
        <f t="shared" si="33"/>
        <v>2285</v>
      </c>
    </row>
    <row r="1029" spans="1:7" x14ac:dyDescent="0.25">
      <c r="A1029">
        <v>102</v>
      </c>
      <c r="B1029" t="s">
        <v>11</v>
      </c>
      <c r="C1029" s="3">
        <v>39978.581805555557</v>
      </c>
      <c r="D1029" s="3">
        <v>39978.582303240742</v>
      </c>
      <c r="E1029" s="2">
        <f t="shared" si="32"/>
        <v>4.9768518510973081E-4</v>
      </c>
      <c r="F1029" t="str">
        <f>CONCATENATE(INDEX(Telefonkönyv!$A$2:$A$63,MATCH(Hívások!A1029,Telefonkönyv!$C$2:$C$63,0))," ",INDEX(Telefonkönyv!$B$2:$B$63,MATCH(Hívások!A1029,Telefonkönyv!$C$2:$C$63,0)))</f>
        <v>Csurgó Tivadar ügyintéző</v>
      </c>
      <c r="G1029" s="5">
        <f t="shared" si="33"/>
        <v>125</v>
      </c>
    </row>
    <row r="1030" spans="1:7" x14ac:dyDescent="0.25">
      <c r="A1030">
        <v>144</v>
      </c>
      <c r="B1030" t="s">
        <v>14</v>
      </c>
      <c r="C1030" s="3">
        <v>39978.585613425923</v>
      </c>
      <c r="D1030" s="3">
        <v>39978.592870370368</v>
      </c>
      <c r="E1030" s="2">
        <f t="shared" si="32"/>
        <v>7.2569444455439225E-3</v>
      </c>
      <c r="F1030" t="str">
        <f>CONCATENATE(INDEX(Telefonkönyv!$A$2:$A$63,MATCH(Hívások!A1030,Telefonkönyv!$C$2:$C$63,0))," ",INDEX(Telefonkönyv!$B$2:$B$63,MATCH(Hívások!A1030,Telefonkönyv!$C$2:$C$63,0)))</f>
        <v>Bózsing Gergely ügyintéző</v>
      </c>
      <c r="G1030" s="5">
        <f t="shared" si="33"/>
        <v>925</v>
      </c>
    </row>
    <row r="1031" spans="1:7" x14ac:dyDescent="0.25">
      <c r="A1031">
        <v>110</v>
      </c>
      <c r="B1031" t="s">
        <v>5</v>
      </c>
      <c r="C1031" s="3">
        <v>39978.587025462963</v>
      </c>
      <c r="D1031" s="3">
        <v>39978.621574074074</v>
      </c>
      <c r="E1031" s="2">
        <f t="shared" si="32"/>
        <v>3.4548611110949423E-2</v>
      </c>
      <c r="F1031" t="str">
        <f>CONCATENATE(INDEX(Telefonkönyv!$A$2:$A$63,MATCH(Hívások!A1031,Telefonkönyv!$C$2:$C$63,0))," ",INDEX(Telefonkönyv!$B$2:$B$63,MATCH(Hívások!A1031,Telefonkönyv!$C$2:$C$63,0)))</f>
        <v>Tóth Tímea középvezető</v>
      </c>
      <c r="G1031" s="5">
        <f t="shared" si="33"/>
        <v>4045</v>
      </c>
    </row>
    <row r="1032" spans="1:7" x14ac:dyDescent="0.25">
      <c r="A1032">
        <v>141</v>
      </c>
      <c r="B1032" t="s">
        <v>10</v>
      </c>
      <c r="C1032" s="3">
        <v>39978.58766203704</v>
      </c>
      <c r="D1032" s="3">
        <v>39978.594583333332</v>
      </c>
      <c r="E1032" s="2">
        <f t="shared" si="32"/>
        <v>6.9212962916935794E-3</v>
      </c>
      <c r="F1032" t="str">
        <f>CONCATENATE(INDEX(Telefonkönyv!$A$2:$A$63,MATCH(Hívások!A1032,Telefonkönyv!$C$2:$C$63,0))," ",INDEX(Telefonkönyv!$B$2:$B$63,MATCH(Hívások!A1032,Telefonkönyv!$C$2:$C$63,0)))</f>
        <v>Harmath Szabolcs ügyintéző</v>
      </c>
      <c r="G1032" s="5">
        <f t="shared" si="33"/>
        <v>910</v>
      </c>
    </row>
    <row r="1033" spans="1:7" x14ac:dyDescent="0.25">
      <c r="A1033">
        <v>140</v>
      </c>
      <c r="B1033" t="s">
        <v>5</v>
      </c>
      <c r="C1033" s="3">
        <v>39978.590324074074</v>
      </c>
      <c r="D1033" s="3">
        <v>39978.594027777777</v>
      </c>
      <c r="E1033" s="2">
        <f t="shared" si="32"/>
        <v>3.7037037036498077E-3</v>
      </c>
      <c r="F1033" t="str">
        <f>CONCATENATE(INDEX(Telefonkönyv!$A$2:$A$63,MATCH(Hívások!A1033,Telefonkönyv!$C$2:$C$63,0))," ",INDEX(Telefonkönyv!$B$2:$B$63,MATCH(Hívások!A1033,Telefonkönyv!$C$2:$C$63,0)))</f>
        <v>Szunomár Flóra ügyintéző</v>
      </c>
      <c r="G1033" s="5">
        <f t="shared" si="33"/>
        <v>525</v>
      </c>
    </row>
    <row r="1034" spans="1:7" x14ac:dyDescent="0.25">
      <c r="A1034">
        <v>129</v>
      </c>
      <c r="B1034" t="s">
        <v>13</v>
      </c>
      <c r="C1034" s="3">
        <v>39978.590740740743</v>
      </c>
      <c r="D1034" s="3">
        <v>39978.590949074074</v>
      </c>
      <c r="E1034" s="2">
        <f t="shared" si="32"/>
        <v>2.0833333110203966E-4</v>
      </c>
      <c r="F1034" t="str">
        <f>CONCATENATE(INDEX(Telefonkönyv!$A$2:$A$63,MATCH(Hívások!A1034,Telefonkönyv!$C$2:$C$63,0))," ",INDEX(Telefonkönyv!$B$2:$B$63,MATCH(Hívások!A1034,Telefonkönyv!$C$2:$C$63,0)))</f>
        <v>Huszár Ildikó középvezető</v>
      </c>
      <c r="G1034" s="5">
        <f t="shared" si="33"/>
        <v>125</v>
      </c>
    </row>
    <row r="1035" spans="1:7" x14ac:dyDescent="0.25">
      <c r="A1035">
        <v>114</v>
      </c>
      <c r="B1035" t="s">
        <v>11</v>
      </c>
      <c r="C1035" s="3">
        <v>39978.592743055553</v>
      </c>
      <c r="D1035" s="3">
        <v>39978.604108796295</v>
      </c>
      <c r="E1035" s="2">
        <f t="shared" si="32"/>
        <v>1.1365740741894115E-2</v>
      </c>
      <c r="F1035" t="str">
        <f>CONCATENATE(INDEX(Telefonkönyv!$A$2:$A$63,MATCH(Hívások!A1035,Telefonkönyv!$C$2:$C$63,0))," ",INDEX(Telefonkönyv!$B$2:$B$63,MATCH(Hívások!A1035,Telefonkönyv!$C$2:$C$63,0)))</f>
        <v>Bakonyi Mátyás ügyintéző</v>
      </c>
      <c r="G1035" s="5">
        <f t="shared" si="33"/>
        <v>1405</v>
      </c>
    </row>
    <row r="1036" spans="1:7" x14ac:dyDescent="0.25">
      <c r="A1036">
        <v>162</v>
      </c>
      <c r="B1036" t="s">
        <v>5</v>
      </c>
      <c r="C1036" s="3">
        <v>39978.596030092594</v>
      </c>
      <c r="D1036" s="3">
        <v>39978.624409722222</v>
      </c>
      <c r="E1036" s="2">
        <f t="shared" si="32"/>
        <v>2.8379629628034309E-2</v>
      </c>
      <c r="F1036" t="str">
        <f>CONCATENATE(INDEX(Telefonkönyv!$A$2:$A$63,MATCH(Hívások!A1036,Telefonkönyv!$C$2:$C$63,0))," ",INDEX(Telefonkönyv!$B$2:$B$63,MATCH(Hívások!A1036,Telefonkönyv!$C$2:$C$63,0)))</f>
        <v>Mészöly Endre ügyintéző</v>
      </c>
      <c r="G1036" s="5">
        <f t="shared" si="33"/>
        <v>3325</v>
      </c>
    </row>
    <row r="1037" spans="1:7" x14ac:dyDescent="0.25">
      <c r="A1037">
        <v>116</v>
      </c>
      <c r="B1037" t="s">
        <v>9</v>
      </c>
      <c r="C1037" s="3">
        <v>39978.599456018521</v>
      </c>
      <c r="D1037" s="3">
        <v>39978.605740740742</v>
      </c>
      <c r="E1037" s="2">
        <f t="shared" si="32"/>
        <v>6.284722221607808E-3</v>
      </c>
      <c r="F1037" t="str">
        <f>CONCATENATE(INDEX(Telefonkönyv!$A$2:$A$63,MATCH(Hívások!A1037,Telefonkönyv!$C$2:$C$63,0))," ",INDEX(Telefonkönyv!$B$2:$B$63,MATCH(Hívások!A1037,Telefonkönyv!$C$2:$C$63,0)))</f>
        <v>Mák Anna ügyintéző</v>
      </c>
      <c r="G1037" s="5">
        <f t="shared" si="33"/>
        <v>800</v>
      </c>
    </row>
    <row r="1038" spans="1:7" x14ac:dyDescent="0.25">
      <c r="A1038">
        <v>106</v>
      </c>
      <c r="B1038" t="s">
        <v>8</v>
      </c>
      <c r="C1038" s="3">
        <v>39978.599988425929</v>
      </c>
      <c r="D1038" s="3">
        <v>39978.618576388886</v>
      </c>
      <c r="E1038" s="2">
        <f t="shared" si="32"/>
        <v>1.858796295709908E-2</v>
      </c>
      <c r="F1038" t="str">
        <f>CONCATENATE(INDEX(Telefonkönyv!$A$2:$A$63,MATCH(Hívások!A1038,Telefonkönyv!$C$2:$C$63,0))," ",INDEX(Telefonkönyv!$B$2:$B$63,MATCH(Hívások!A1038,Telefonkönyv!$C$2:$C$63,0)))</f>
        <v>Kalincsák Hanga ügyintéző</v>
      </c>
      <c r="G1038" s="5">
        <f t="shared" si="33"/>
        <v>2205</v>
      </c>
    </row>
    <row r="1039" spans="1:7" x14ac:dyDescent="0.25">
      <c r="A1039">
        <v>138</v>
      </c>
      <c r="B1039" t="s">
        <v>5</v>
      </c>
      <c r="C1039" s="3">
        <v>39978.601111111115</v>
      </c>
      <c r="D1039" s="3">
        <v>39978.618738425925</v>
      </c>
      <c r="E1039" s="2">
        <f t="shared" si="32"/>
        <v>1.7627314809942618E-2</v>
      </c>
      <c r="F1039" t="str">
        <f>CONCATENATE(INDEX(Telefonkönyv!$A$2:$A$63,MATCH(Hívások!A1039,Telefonkönyv!$C$2:$C$63,0))," ",INDEX(Telefonkönyv!$B$2:$B$63,MATCH(Hívások!A1039,Telefonkönyv!$C$2:$C$63,0)))</f>
        <v>Cserta Péter ügyintéző</v>
      </c>
      <c r="G1039" s="5">
        <f t="shared" si="33"/>
        <v>2125</v>
      </c>
    </row>
    <row r="1040" spans="1:7" x14ac:dyDescent="0.25">
      <c r="A1040">
        <v>159</v>
      </c>
      <c r="B1040" t="s">
        <v>4</v>
      </c>
      <c r="C1040" s="3">
        <v>39978.602800925924</v>
      </c>
      <c r="D1040" s="3">
        <v>39978.605011574073</v>
      </c>
      <c r="E1040" s="2">
        <f t="shared" si="32"/>
        <v>2.2106481483206153E-3</v>
      </c>
      <c r="F1040" t="str">
        <f>CONCATENATE(INDEX(Telefonkönyv!$A$2:$A$63,MATCH(Hívások!A1040,Telefonkönyv!$C$2:$C$63,0))," ",INDEX(Telefonkönyv!$B$2:$B$63,MATCH(Hívások!A1040,Telefonkönyv!$C$2:$C$63,0)))</f>
        <v>Pap Nikolett ügyintéző</v>
      </c>
      <c r="G1040" s="5">
        <f t="shared" si="33"/>
        <v>340</v>
      </c>
    </row>
    <row r="1041" spans="1:7" x14ac:dyDescent="0.25">
      <c r="A1041">
        <v>117</v>
      </c>
      <c r="B1041" t="s">
        <v>5</v>
      </c>
      <c r="C1041" s="3">
        <v>39978.607071759259</v>
      </c>
      <c r="D1041" s="3">
        <v>39978.642824074072</v>
      </c>
      <c r="E1041" s="2">
        <f t="shared" si="32"/>
        <v>3.5752314812270924E-2</v>
      </c>
      <c r="F1041" t="str">
        <f>CONCATENATE(INDEX(Telefonkönyv!$A$2:$A$63,MATCH(Hívások!A1041,Telefonkönyv!$C$2:$C$63,0))," ",INDEX(Telefonkönyv!$B$2:$B$63,MATCH(Hívások!A1041,Telefonkönyv!$C$2:$C$63,0)))</f>
        <v>Ordasi Judit ügyintéző</v>
      </c>
      <c r="G1041" s="5">
        <f t="shared" si="33"/>
        <v>4205</v>
      </c>
    </row>
    <row r="1042" spans="1:7" x14ac:dyDescent="0.25">
      <c r="A1042">
        <v>143</v>
      </c>
      <c r="B1042" t="s">
        <v>9</v>
      </c>
      <c r="C1042" s="3">
        <v>39978.607418981483</v>
      </c>
      <c r="D1042" s="3">
        <v>39978.608831018515</v>
      </c>
      <c r="E1042" s="2">
        <f t="shared" si="32"/>
        <v>1.4120370324235409E-3</v>
      </c>
      <c r="F1042" t="str">
        <f>CONCATENATE(INDEX(Telefonkönyv!$A$2:$A$63,MATCH(Hívások!A1042,Telefonkönyv!$C$2:$C$63,0))," ",INDEX(Telefonkönyv!$B$2:$B$63,MATCH(Hívások!A1042,Telefonkönyv!$C$2:$C$63,0)))</f>
        <v>Tringel Franciska ügyintéző</v>
      </c>
      <c r="G1042" s="5">
        <f t="shared" si="33"/>
        <v>275</v>
      </c>
    </row>
    <row r="1043" spans="1:7" x14ac:dyDescent="0.25">
      <c r="A1043">
        <v>129</v>
      </c>
      <c r="B1043" t="s">
        <v>7</v>
      </c>
      <c r="C1043" s="3">
        <v>39978.608460648145</v>
      </c>
      <c r="D1043" s="3">
        <v>39978.645960648151</v>
      </c>
      <c r="E1043" s="2">
        <f t="shared" si="32"/>
        <v>3.7500000005820766E-2</v>
      </c>
      <c r="F1043" t="str">
        <f>CONCATENATE(INDEX(Telefonkönyv!$A$2:$A$63,MATCH(Hívások!A1043,Telefonkönyv!$C$2:$C$63,0))," ",INDEX(Telefonkönyv!$B$2:$B$63,MATCH(Hívások!A1043,Telefonkönyv!$C$2:$C$63,0)))</f>
        <v>Huszár Ildikó középvezető</v>
      </c>
      <c r="G1043" s="5">
        <f t="shared" si="33"/>
        <v>4100</v>
      </c>
    </row>
    <row r="1044" spans="1:7" x14ac:dyDescent="0.25">
      <c r="A1044">
        <v>119</v>
      </c>
      <c r="B1044" t="s">
        <v>10</v>
      </c>
      <c r="C1044" s="3">
        <v>39978.612500000003</v>
      </c>
      <c r="D1044" s="3">
        <v>39978.637372685182</v>
      </c>
      <c r="E1044" s="2">
        <f t="shared" si="32"/>
        <v>2.4872685178706888E-2</v>
      </c>
      <c r="F1044" t="str">
        <f>CONCATENATE(INDEX(Telefonkönyv!$A$2:$A$63,MATCH(Hívások!A1044,Telefonkönyv!$C$2:$C$63,0))," ",INDEX(Telefonkönyv!$B$2:$B$63,MATCH(Hívások!A1044,Telefonkönyv!$C$2:$C$63,0)))</f>
        <v>Kövér Krisztina ügyintéző</v>
      </c>
      <c r="G1044" s="5">
        <f t="shared" si="33"/>
        <v>3120</v>
      </c>
    </row>
    <row r="1045" spans="1:7" x14ac:dyDescent="0.25">
      <c r="A1045">
        <v>148</v>
      </c>
      <c r="B1045" t="s">
        <v>5</v>
      </c>
      <c r="C1045" s="3">
        <v>39978.613645833335</v>
      </c>
      <c r="D1045" s="3">
        <v>39978.650601851848</v>
      </c>
      <c r="E1045" s="2">
        <f t="shared" si="32"/>
        <v>3.6956018513592426E-2</v>
      </c>
      <c r="F1045" t="str">
        <f>CONCATENATE(INDEX(Telefonkönyv!$A$2:$A$63,MATCH(Hívások!A1045,Telefonkönyv!$C$2:$C$63,0))," ",INDEX(Telefonkönyv!$B$2:$B$63,MATCH(Hívások!A1045,Telefonkönyv!$C$2:$C$63,0)))</f>
        <v>Mester Zsuzsa középvezető</v>
      </c>
      <c r="G1045" s="5">
        <f t="shared" si="33"/>
        <v>4365</v>
      </c>
    </row>
    <row r="1046" spans="1:7" x14ac:dyDescent="0.25">
      <c r="A1046">
        <v>107</v>
      </c>
      <c r="B1046" t="s">
        <v>7</v>
      </c>
      <c r="C1046" s="3">
        <v>39978.613807870373</v>
      </c>
      <c r="D1046" s="3">
        <v>39978.634976851848</v>
      </c>
      <c r="E1046" s="2">
        <f t="shared" si="32"/>
        <v>2.116898147505708E-2</v>
      </c>
      <c r="F1046" t="str">
        <f>CONCATENATE(INDEX(Telefonkönyv!$A$2:$A$63,MATCH(Hívások!A1046,Telefonkönyv!$C$2:$C$63,0))," ",INDEX(Telefonkönyv!$B$2:$B$63,MATCH(Hívások!A1046,Telefonkönyv!$C$2:$C$63,0)))</f>
        <v>Gál Fruzsina ügyintéző</v>
      </c>
      <c r="G1046" s="5">
        <f t="shared" si="33"/>
        <v>2375</v>
      </c>
    </row>
    <row r="1047" spans="1:7" x14ac:dyDescent="0.25">
      <c r="A1047">
        <v>141</v>
      </c>
      <c r="B1047" t="s">
        <v>10</v>
      </c>
      <c r="C1047" s="3">
        <v>39978.614212962966</v>
      </c>
      <c r="D1047" s="3">
        <v>39978.621874999997</v>
      </c>
      <c r="E1047" s="2">
        <f t="shared" si="32"/>
        <v>7.6620370309683494E-3</v>
      </c>
      <c r="F1047" t="str">
        <f>CONCATENATE(INDEX(Telefonkönyv!$A$2:$A$63,MATCH(Hívások!A1047,Telefonkönyv!$C$2:$C$63,0))," ",INDEX(Telefonkönyv!$B$2:$B$63,MATCH(Hívások!A1047,Telefonkönyv!$C$2:$C$63,0)))</f>
        <v>Harmath Szabolcs ügyintéző</v>
      </c>
      <c r="G1047" s="5">
        <f t="shared" si="33"/>
        <v>1080</v>
      </c>
    </row>
    <row r="1048" spans="1:7" x14ac:dyDescent="0.25">
      <c r="A1048">
        <v>105</v>
      </c>
      <c r="B1048" t="s">
        <v>7</v>
      </c>
      <c r="C1048" s="3">
        <v>39978.618483796294</v>
      </c>
      <c r="D1048" s="3">
        <v>39978.654444444444</v>
      </c>
      <c r="E1048" s="2">
        <f t="shared" si="32"/>
        <v>3.5960648150648922E-2</v>
      </c>
      <c r="F1048" t="str">
        <f>CONCATENATE(INDEX(Telefonkönyv!$A$2:$A$63,MATCH(Hívások!A1048,Telefonkönyv!$C$2:$C$63,0))," ",INDEX(Telefonkönyv!$B$2:$B$63,MATCH(Hívások!A1048,Telefonkönyv!$C$2:$C$63,0)))</f>
        <v>Vadász Iván középvezető</v>
      </c>
      <c r="G1048" s="5">
        <f t="shared" si="33"/>
        <v>3950</v>
      </c>
    </row>
    <row r="1049" spans="1:7" x14ac:dyDescent="0.25">
      <c r="A1049">
        <v>131</v>
      </c>
      <c r="B1049" t="s">
        <v>5</v>
      </c>
      <c r="C1049" s="3">
        <v>39978.620219907411</v>
      </c>
      <c r="D1049" s="3">
        <v>39978.64571759259</v>
      </c>
      <c r="E1049" s="2">
        <f t="shared" si="32"/>
        <v>2.5497685179288965E-2</v>
      </c>
      <c r="F1049" t="str">
        <f>CONCATENATE(INDEX(Telefonkönyv!$A$2:$A$63,MATCH(Hívások!A1049,Telefonkönyv!$C$2:$C$63,0))," ",INDEX(Telefonkönyv!$B$2:$B$63,MATCH(Hívások!A1049,Telefonkönyv!$C$2:$C$63,0)))</f>
        <v>Arany Attila ügyintéző</v>
      </c>
      <c r="G1049" s="5">
        <f t="shared" si="33"/>
        <v>3005</v>
      </c>
    </row>
    <row r="1050" spans="1:7" x14ac:dyDescent="0.25">
      <c r="A1050">
        <v>139</v>
      </c>
      <c r="B1050" t="s">
        <v>9</v>
      </c>
      <c r="C1050" s="3">
        <v>39978.623055555552</v>
      </c>
      <c r="D1050" s="3">
        <v>39978.638599537036</v>
      </c>
      <c r="E1050" s="2">
        <f t="shared" si="32"/>
        <v>1.5543981484370306E-2</v>
      </c>
      <c r="F1050" t="str">
        <f>CONCATENATE(INDEX(Telefonkönyv!$A$2:$A$63,MATCH(Hívások!A1050,Telefonkönyv!$C$2:$C$63,0))," ",INDEX(Telefonkönyv!$B$2:$B$63,MATCH(Hívások!A1050,Telefonkönyv!$C$2:$C$63,0)))</f>
        <v>Felner Ferenc ügyintéző</v>
      </c>
      <c r="G1050" s="5">
        <f t="shared" si="33"/>
        <v>1775</v>
      </c>
    </row>
    <row r="1051" spans="1:7" x14ac:dyDescent="0.25">
      <c r="A1051">
        <v>104</v>
      </c>
      <c r="B1051" t="s">
        <v>5</v>
      </c>
      <c r="C1051" s="3">
        <v>39978.625856481478</v>
      </c>
      <c r="D1051" s="3">
        <v>39978.661817129629</v>
      </c>
      <c r="E1051" s="2">
        <f t="shared" si="32"/>
        <v>3.5960648150648922E-2</v>
      </c>
      <c r="F1051" t="str">
        <f>CONCATENATE(INDEX(Telefonkönyv!$A$2:$A$63,MATCH(Hívások!A1051,Telefonkönyv!$C$2:$C$63,0))," ",INDEX(Telefonkönyv!$B$2:$B$63,MATCH(Hívások!A1051,Telefonkönyv!$C$2:$C$63,0)))</f>
        <v>Laki Tamara ügyintéző</v>
      </c>
      <c r="G1051" s="5">
        <f t="shared" si="33"/>
        <v>4205</v>
      </c>
    </row>
    <row r="1052" spans="1:7" x14ac:dyDescent="0.25">
      <c r="A1052">
        <v>121</v>
      </c>
      <c r="B1052" t="s">
        <v>7</v>
      </c>
      <c r="C1052" s="3">
        <v>39978.626909722225</v>
      </c>
      <c r="D1052" s="3">
        <v>39978.651030092595</v>
      </c>
      <c r="E1052" s="2">
        <f t="shared" si="32"/>
        <v>2.4120370369928423E-2</v>
      </c>
      <c r="F1052" t="str">
        <f>CONCATENATE(INDEX(Telefonkönyv!$A$2:$A$63,MATCH(Hívások!A1052,Telefonkönyv!$C$2:$C$63,0))," ",INDEX(Telefonkönyv!$B$2:$B$63,MATCH(Hívások!A1052,Telefonkönyv!$C$2:$C$63,0)))</f>
        <v>Palles Katalin ügyintéző</v>
      </c>
      <c r="G1052" s="5">
        <f t="shared" si="33"/>
        <v>2675</v>
      </c>
    </row>
    <row r="1053" spans="1:7" x14ac:dyDescent="0.25">
      <c r="A1053">
        <v>144</v>
      </c>
      <c r="B1053" t="s">
        <v>14</v>
      </c>
      <c r="C1053" s="3">
        <v>39978.629074074073</v>
      </c>
      <c r="D1053" s="3">
        <v>39978.635243055556</v>
      </c>
      <c r="E1053" s="2">
        <f t="shared" si="32"/>
        <v>6.1689814829151146E-3</v>
      </c>
      <c r="F1053" t="str">
        <f>CONCATENATE(INDEX(Telefonkönyv!$A$2:$A$63,MATCH(Hívások!A1053,Telefonkönyv!$C$2:$C$63,0))," ",INDEX(Telefonkönyv!$B$2:$B$63,MATCH(Hívások!A1053,Telefonkönyv!$C$2:$C$63,0)))</f>
        <v>Bózsing Gergely ügyintéző</v>
      </c>
      <c r="G1053" s="5">
        <f t="shared" si="33"/>
        <v>765</v>
      </c>
    </row>
    <row r="1054" spans="1:7" x14ac:dyDescent="0.25">
      <c r="A1054">
        <v>113</v>
      </c>
      <c r="B1054" t="s">
        <v>7</v>
      </c>
      <c r="C1054" s="3">
        <v>39978.631412037037</v>
      </c>
      <c r="D1054" s="3">
        <v>39978.648321759261</v>
      </c>
      <c r="E1054" s="2">
        <f t="shared" si="32"/>
        <v>1.6909722224227153E-2</v>
      </c>
      <c r="F1054" t="str">
        <f>CONCATENATE(INDEX(Telefonkönyv!$A$2:$A$63,MATCH(Hívások!A1054,Telefonkönyv!$C$2:$C$63,0))," ",INDEX(Telefonkönyv!$B$2:$B$63,MATCH(Hívások!A1054,Telefonkönyv!$C$2:$C$63,0)))</f>
        <v>Toldi Tamás ügyintéző</v>
      </c>
      <c r="G1054" s="5">
        <f t="shared" si="33"/>
        <v>1925</v>
      </c>
    </row>
    <row r="1055" spans="1:7" x14ac:dyDescent="0.25">
      <c r="A1055">
        <v>142</v>
      </c>
      <c r="B1055" t="s">
        <v>4</v>
      </c>
      <c r="C1055" s="3">
        <v>39978.631412037037</v>
      </c>
      <c r="D1055" s="3">
        <v>39978.649571759262</v>
      </c>
      <c r="E1055" s="2">
        <f t="shared" si="32"/>
        <v>1.8159722225391306E-2</v>
      </c>
      <c r="F1055" t="str">
        <f>CONCATENATE(INDEX(Telefonkönyv!$A$2:$A$63,MATCH(Hívások!A1055,Telefonkönyv!$C$2:$C$63,0))," ",INDEX(Telefonkönyv!$B$2:$B$63,MATCH(Hívások!A1055,Telefonkönyv!$C$2:$C$63,0)))</f>
        <v>Varkoly Lili ügyintéző</v>
      </c>
      <c r="G1055" s="5">
        <f t="shared" si="33"/>
        <v>1950</v>
      </c>
    </row>
    <row r="1056" spans="1:7" x14ac:dyDescent="0.25">
      <c r="A1056">
        <v>155</v>
      </c>
      <c r="B1056" t="s">
        <v>9</v>
      </c>
      <c r="C1056" s="3">
        <v>39978.631805555553</v>
      </c>
      <c r="D1056" s="3">
        <v>39978.634664351855</v>
      </c>
      <c r="E1056" s="2">
        <f t="shared" si="32"/>
        <v>2.8587963024619967E-3</v>
      </c>
      <c r="F1056" t="str">
        <f>CONCATENATE(INDEX(Telefonkönyv!$A$2:$A$63,MATCH(Hívások!A1056,Telefonkönyv!$C$2:$C$63,0))," ",INDEX(Telefonkönyv!$B$2:$B$63,MATCH(Hívások!A1056,Telefonkönyv!$C$2:$C$63,0)))</f>
        <v>Bölöni Antal ügyintéző</v>
      </c>
      <c r="G1056" s="5">
        <f t="shared" si="33"/>
        <v>425</v>
      </c>
    </row>
    <row r="1057" spans="1:7" x14ac:dyDescent="0.25">
      <c r="A1057">
        <v>110</v>
      </c>
      <c r="B1057" t="s">
        <v>8</v>
      </c>
      <c r="C1057" s="3">
        <v>39978.633379629631</v>
      </c>
      <c r="D1057" s="3">
        <v>39978.65934027778</v>
      </c>
      <c r="E1057" s="2">
        <f t="shared" si="32"/>
        <v>2.5960648148611654E-2</v>
      </c>
      <c r="F1057" t="str">
        <f>CONCATENATE(INDEX(Telefonkönyv!$A$2:$A$63,MATCH(Hívások!A1057,Telefonkönyv!$C$2:$C$63,0))," ",INDEX(Telefonkönyv!$B$2:$B$63,MATCH(Hívások!A1057,Telefonkönyv!$C$2:$C$63,0)))</f>
        <v>Tóth Tímea középvezető</v>
      </c>
      <c r="G1057" s="5">
        <f t="shared" si="33"/>
        <v>3085</v>
      </c>
    </row>
    <row r="1058" spans="1:7" x14ac:dyDescent="0.25">
      <c r="A1058">
        <v>127</v>
      </c>
      <c r="B1058" t="s">
        <v>4</v>
      </c>
      <c r="C1058" s="3">
        <v>39978.634687500002</v>
      </c>
      <c r="D1058" s="3">
        <v>39978.637395833335</v>
      </c>
      <c r="E1058" s="2">
        <f t="shared" si="32"/>
        <v>2.7083333334303461E-3</v>
      </c>
      <c r="F1058" t="str">
        <f>CONCATENATE(INDEX(Telefonkönyv!$A$2:$A$63,MATCH(Hívások!A1058,Telefonkönyv!$C$2:$C$63,0))," ",INDEX(Telefonkönyv!$B$2:$B$63,MATCH(Hívások!A1058,Telefonkönyv!$C$2:$C$63,0)))</f>
        <v>Polgár Zsuzsa ügyintéző</v>
      </c>
      <c r="G1058" s="5">
        <f t="shared" si="33"/>
        <v>340</v>
      </c>
    </row>
    <row r="1059" spans="1:7" x14ac:dyDescent="0.25">
      <c r="A1059">
        <v>155</v>
      </c>
      <c r="B1059" t="s">
        <v>9</v>
      </c>
      <c r="C1059" s="3">
        <v>39978.635833333334</v>
      </c>
      <c r="D1059" s="3">
        <v>39978.66642361111</v>
      </c>
      <c r="E1059" s="2">
        <f t="shared" si="32"/>
        <v>3.0590277776354924E-2</v>
      </c>
      <c r="F1059" t="str">
        <f>CONCATENATE(INDEX(Telefonkönyv!$A$2:$A$63,MATCH(Hívások!A1059,Telefonkönyv!$C$2:$C$63,0))," ",INDEX(Telefonkönyv!$B$2:$B$63,MATCH(Hívások!A1059,Telefonkönyv!$C$2:$C$63,0)))</f>
        <v>Bölöni Antal ügyintéző</v>
      </c>
      <c r="G1059" s="5">
        <f t="shared" si="33"/>
        <v>3425</v>
      </c>
    </row>
    <row r="1060" spans="1:7" x14ac:dyDescent="0.25">
      <c r="A1060">
        <v>137</v>
      </c>
      <c r="B1060" t="s">
        <v>9</v>
      </c>
      <c r="C1060" s="3">
        <v>39978.639479166668</v>
      </c>
      <c r="D1060" s="3">
        <v>39978.670104166667</v>
      </c>
      <c r="E1060" s="2">
        <f t="shared" si="32"/>
        <v>3.0624999999417923E-2</v>
      </c>
      <c r="F1060" t="str">
        <f>CONCATENATE(INDEX(Telefonkönyv!$A$2:$A$63,MATCH(Hívások!A1060,Telefonkönyv!$C$2:$C$63,0))," ",INDEX(Telefonkönyv!$B$2:$B$63,MATCH(Hívások!A1060,Telefonkönyv!$C$2:$C$63,0)))</f>
        <v>Bertalan József ügyintéző</v>
      </c>
      <c r="G1060" s="5">
        <f t="shared" si="33"/>
        <v>3425</v>
      </c>
    </row>
    <row r="1061" spans="1:7" x14ac:dyDescent="0.25">
      <c r="A1061">
        <v>158</v>
      </c>
      <c r="B1061" t="s">
        <v>8</v>
      </c>
      <c r="C1061" s="3">
        <v>39978.64234953704</v>
      </c>
      <c r="D1061" s="3">
        <v>39978.675266203703</v>
      </c>
      <c r="E1061" s="2">
        <f t="shared" si="32"/>
        <v>3.2916666663368233E-2</v>
      </c>
      <c r="F1061" t="str">
        <f>CONCATENATE(INDEX(Telefonkönyv!$A$2:$A$63,MATCH(Hívások!A1061,Telefonkönyv!$C$2:$C$63,0))," ",INDEX(Telefonkönyv!$B$2:$B$63,MATCH(Hívások!A1061,Telefonkönyv!$C$2:$C$63,0)))</f>
        <v>Sánta Tibor középvezető</v>
      </c>
      <c r="G1061" s="5">
        <f t="shared" si="33"/>
        <v>3885</v>
      </c>
    </row>
    <row r="1062" spans="1:7" x14ac:dyDescent="0.25">
      <c r="A1062">
        <v>108</v>
      </c>
      <c r="B1062" t="s">
        <v>13</v>
      </c>
      <c r="C1062" s="3">
        <v>39978.642870370371</v>
      </c>
      <c r="D1062" s="3">
        <v>39978.643240740741</v>
      </c>
      <c r="E1062" s="2">
        <f t="shared" si="32"/>
        <v>3.7037036963738501E-4</v>
      </c>
      <c r="F1062" t="str">
        <f>CONCATENATE(INDEX(Telefonkönyv!$A$2:$A$63,MATCH(Hívások!A1062,Telefonkönyv!$C$2:$C$63,0))," ",INDEX(Telefonkönyv!$B$2:$B$63,MATCH(Hívások!A1062,Telefonkönyv!$C$2:$C$63,0)))</f>
        <v>Csurai Fruzsina ügyintéző</v>
      </c>
      <c r="G1062" s="5">
        <f t="shared" si="33"/>
        <v>125</v>
      </c>
    </row>
    <row r="1063" spans="1:7" x14ac:dyDescent="0.25">
      <c r="A1063">
        <v>145</v>
      </c>
      <c r="B1063" t="s">
        <v>12</v>
      </c>
      <c r="C1063" s="3">
        <v>39978.646018518521</v>
      </c>
      <c r="D1063" s="3">
        <v>39978.67664351852</v>
      </c>
      <c r="E1063" s="2">
        <f t="shared" si="32"/>
        <v>3.0624999999417923E-2</v>
      </c>
      <c r="F1063" t="str">
        <f>CONCATENATE(INDEX(Telefonkönyv!$A$2:$A$63,MATCH(Hívások!A1063,Telefonkönyv!$C$2:$C$63,0))," ",INDEX(Telefonkönyv!$B$2:$B$63,MATCH(Hívások!A1063,Telefonkönyv!$C$2:$C$63,0)))</f>
        <v>Bednai Linda ügyintéző</v>
      </c>
      <c r="G1063" s="5">
        <f t="shared" si="33"/>
        <v>3425</v>
      </c>
    </row>
    <row r="1064" spans="1:7" x14ac:dyDescent="0.25">
      <c r="A1064">
        <v>129</v>
      </c>
      <c r="B1064" t="s">
        <v>9</v>
      </c>
      <c r="C1064" s="3">
        <v>39978.647233796299</v>
      </c>
      <c r="D1064" s="3">
        <v>39978.650289351855</v>
      </c>
      <c r="E1064" s="2">
        <f t="shared" si="32"/>
        <v>3.055555556784384E-3</v>
      </c>
      <c r="F1064" t="str">
        <f>CONCATENATE(INDEX(Telefonkönyv!$A$2:$A$63,MATCH(Hívások!A1064,Telefonkönyv!$C$2:$C$63,0))," ",INDEX(Telefonkönyv!$B$2:$B$63,MATCH(Hívások!A1064,Telefonkönyv!$C$2:$C$63,0)))</f>
        <v>Huszár Ildikó középvezető</v>
      </c>
      <c r="G1064" s="5">
        <f t="shared" si="33"/>
        <v>425</v>
      </c>
    </row>
    <row r="1065" spans="1:7" x14ac:dyDescent="0.25">
      <c r="A1065">
        <v>108</v>
      </c>
      <c r="B1065" t="s">
        <v>13</v>
      </c>
      <c r="C1065" s="3">
        <v>39978.651064814818</v>
      </c>
      <c r="D1065" s="3">
        <v>39978.676307870373</v>
      </c>
      <c r="E1065" s="2">
        <f t="shared" si="32"/>
        <v>2.5243055555620231E-2</v>
      </c>
      <c r="F1065" t="str">
        <f>CONCATENATE(INDEX(Telefonkönyv!$A$2:$A$63,MATCH(Hívások!A1065,Telefonkönyv!$C$2:$C$63,0))," ",INDEX(Telefonkönyv!$B$2:$B$63,MATCH(Hívások!A1065,Telefonkönyv!$C$2:$C$63,0)))</f>
        <v>Csurai Fruzsina ügyintéző</v>
      </c>
      <c r="G1065" s="5">
        <f t="shared" si="33"/>
        <v>3005</v>
      </c>
    </row>
    <row r="1066" spans="1:7" x14ac:dyDescent="0.25">
      <c r="A1066">
        <v>121</v>
      </c>
      <c r="B1066" t="s">
        <v>7</v>
      </c>
      <c r="C1066" s="3">
        <v>39978.65729166667</v>
      </c>
      <c r="D1066" s="3">
        <v>39978.681087962963</v>
      </c>
      <c r="E1066" s="2">
        <f t="shared" si="32"/>
        <v>2.3796296292857733E-2</v>
      </c>
      <c r="F1066" t="str">
        <f>CONCATENATE(INDEX(Telefonkönyv!$A$2:$A$63,MATCH(Hívások!A1066,Telefonkönyv!$C$2:$C$63,0))," ",INDEX(Telefonkönyv!$B$2:$B$63,MATCH(Hívások!A1066,Telefonkönyv!$C$2:$C$63,0)))</f>
        <v>Palles Katalin ügyintéző</v>
      </c>
      <c r="G1066" s="5">
        <f t="shared" si="33"/>
        <v>2675</v>
      </c>
    </row>
    <row r="1067" spans="1:7" x14ac:dyDescent="0.25">
      <c r="A1067">
        <v>159</v>
      </c>
      <c r="B1067" t="s">
        <v>4</v>
      </c>
      <c r="C1067" s="3">
        <v>39978.65824074074</v>
      </c>
      <c r="D1067" s="3">
        <v>39978.663449074076</v>
      </c>
      <c r="E1067" s="2">
        <f t="shared" si="32"/>
        <v>5.2083333357586525E-3</v>
      </c>
      <c r="F1067" t="str">
        <f>CONCATENATE(INDEX(Telefonkönyv!$A$2:$A$63,MATCH(Hívások!A1067,Telefonkönyv!$C$2:$C$63,0))," ",INDEX(Telefonkönyv!$B$2:$B$63,MATCH(Hívások!A1067,Telefonkönyv!$C$2:$C$63,0)))</f>
        <v>Pap Nikolett ügyintéző</v>
      </c>
      <c r="G1067" s="5">
        <f t="shared" si="33"/>
        <v>620</v>
      </c>
    </row>
    <row r="1068" spans="1:7" x14ac:dyDescent="0.25">
      <c r="A1068">
        <v>136</v>
      </c>
      <c r="B1068" t="s">
        <v>11</v>
      </c>
      <c r="C1068" s="3">
        <v>39978.661261574074</v>
      </c>
      <c r="D1068" s="3">
        <v>39978.680104166669</v>
      </c>
      <c r="E1068" s="2">
        <f t="shared" si="32"/>
        <v>1.8842592595319729E-2</v>
      </c>
      <c r="F1068" t="str">
        <f>CONCATENATE(INDEX(Telefonkönyv!$A$2:$A$63,MATCH(Hívások!A1068,Telefonkönyv!$C$2:$C$63,0))," ",INDEX(Telefonkönyv!$B$2:$B$63,MATCH(Hívások!A1068,Telefonkönyv!$C$2:$C$63,0)))</f>
        <v>Kégli Máté ügyintéző</v>
      </c>
      <c r="G1068" s="5">
        <f t="shared" si="33"/>
        <v>2285</v>
      </c>
    </row>
    <row r="1069" spans="1:7" x14ac:dyDescent="0.25">
      <c r="A1069">
        <v>107</v>
      </c>
      <c r="B1069" t="s">
        <v>7</v>
      </c>
      <c r="C1069" s="3">
        <v>39978.661516203705</v>
      </c>
      <c r="D1069" s="3">
        <v>39978.688391203701</v>
      </c>
      <c r="E1069" s="2">
        <f t="shared" si="32"/>
        <v>2.6874999995925464E-2</v>
      </c>
      <c r="F1069" t="str">
        <f>CONCATENATE(INDEX(Telefonkönyv!$A$2:$A$63,MATCH(Hívások!A1069,Telefonkönyv!$C$2:$C$63,0))," ",INDEX(Telefonkönyv!$B$2:$B$63,MATCH(Hívások!A1069,Telefonkönyv!$C$2:$C$63,0)))</f>
        <v>Gál Fruzsina ügyintéző</v>
      </c>
      <c r="G1069" s="5">
        <f t="shared" si="33"/>
        <v>2975</v>
      </c>
    </row>
    <row r="1070" spans="1:7" x14ac:dyDescent="0.25">
      <c r="A1070">
        <v>112</v>
      </c>
      <c r="B1070" t="s">
        <v>13</v>
      </c>
      <c r="C1070" s="3">
        <v>39978.669733796298</v>
      </c>
      <c r="D1070" s="3">
        <v>39978.675023148149</v>
      </c>
      <c r="E1070" s="2">
        <f t="shared" si="32"/>
        <v>5.2893518513883464E-3</v>
      </c>
      <c r="F1070" t="str">
        <f>CONCATENATE(INDEX(Telefonkönyv!$A$2:$A$63,MATCH(Hívások!A1070,Telefonkönyv!$C$2:$C$63,0))," ",INDEX(Telefonkönyv!$B$2:$B$63,MATCH(Hívások!A1070,Telefonkönyv!$C$2:$C$63,0)))</f>
        <v>Tóth Vanda ügyintéző</v>
      </c>
      <c r="G1070" s="5">
        <f t="shared" si="33"/>
        <v>685</v>
      </c>
    </row>
    <row r="1071" spans="1:7" x14ac:dyDescent="0.25">
      <c r="A1071">
        <v>150</v>
      </c>
      <c r="B1071" t="s">
        <v>5</v>
      </c>
      <c r="C1071" s="3">
        <v>39978.669791666667</v>
      </c>
      <c r="D1071" s="3">
        <v>39978.700659722221</v>
      </c>
      <c r="E1071" s="2">
        <f t="shared" si="32"/>
        <v>3.0868055553582963E-2</v>
      </c>
      <c r="F1071" t="str">
        <f>CONCATENATE(INDEX(Telefonkönyv!$A$2:$A$63,MATCH(Hívások!A1071,Telefonkönyv!$C$2:$C$63,0))," ",INDEX(Telefonkönyv!$B$2:$B$63,MATCH(Hívások!A1071,Telefonkönyv!$C$2:$C$63,0)))</f>
        <v>Virt Kornél ügyintéző</v>
      </c>
      <c r="G1071" s="5">
        <f t="shared" si="33"/>
        <v>3645</v>
      </c>
    </row>
    <row r="1072" spans="1:7" x14ac:dyDescent="0.25">
      <c r="A1072">
        <v>143</v>
      </c>
      <c r="B1072" t="s">
        <v>9</v>
      </c>
      <c r="C1072" s="3">
        <v>39978.669872685183</v>
      </c>
      <c r="D1072" s="3">
        <v>39978.672488425924</v>
      </c>
      <c r="E1072" s="2">
        <f t="shared" si="32"/>
        <v>2.6157407410209998E-3</v>
      </c>
      <c r="F1072" t="str">
        <f>CONCATENATE(INDEX(Telefonkönyv!$A$2:$A$63,MATCH(Hívások!A1072,Telefonkönyv!$C$2:$C$63,0))," ",INDEX(Telefonkönyv!$B$2:$B$63,MATCH(Hívások!A1072,Telefonkönyv!$C$2:$C$63,0)))</f>
        <v>Tringel Franciska ügyintéző</v>
      </c>
      <c r="G1072" s="5">
        <f t="shared" si="33"/>
        <v>350</v>
      </c>
    </row>
    <row r="1073" spans="1:7" x14ac:dyDescent="0.25">
      <c r="A1073">
        <v>138</v>
      </c>
      <c r="B1073" t="s">
        <v>5</v>
      </c>
      <c r="C1073" s="3">
        <v>39978.674490740741</v>
      </c>
      <c r="D1073" s="3">
        <v>39978.690486111111</v>
      </c>
      <c r="E1073" s="2">
        <f t="shared" si="32"/>
        <v>1.5995370369637385E-2</v>
      </c>
      <c r="F1073" t="str">
        <f>CONCATENATE(INDEX(Telefonkönyv!$A$2:$A$63,MATCH(Hívások!A1073,Telefonkönyv!$C$2:$C$63,0))," ",INDEX(Telefonkönyv!$B$2:$B$63,MATCH(Hívások!A1073,Telefonkönyv!$C$2:$C$63,0)))</f>
        <v>Cserta Péter ügyintéző</v>
      </c>
      <c r="G1073" s="5">
        <f t="shared" si="33"/>
        <v>1965</v>
      </c>
    </row>
    <row r="1074" spans="1:7" x14ac:dyDescent="0.25">
      <c r="A1074">
        <v>152</v>
      </c>
      <c r="B1074" t="s">
        <v>6</v>
      </c>
      <c r="C1074" s="3">
        <v>39978.67460648148</v>
      </c>
      <c r="D1074" s="3">
        <v>39978.676099537035</v>
      </c>
      <c r="E1074" s="2">
        <f t="shared" si="32"/>
        <v>1.4930555553291924E-3</v>
      </c>
      <c r="F1074" t="str">
        <f>CONCATENATE(INDEX(Telefonkönyv!$A$2:$A$63,MATCH(Hívások!A1074,Telefonkönyv!$C$2:$C$63,0))," ",INDEX(Telefonkönyv!$B$2:$B$63,MATCH(Hívások!A1074,Telefonkönyv!$C$2:$C$63,0)))</f>
        <v>Viola Klára ügyintéző</v>
      </c>
      <c r="G1074" s="5">
        <f t="shared" si="33"/>
        <v>285</v>
      </c>
    </row>
    <row r="1075" spans="1:7" x14ac:dyDescent="0.25">
      <c r="A1075">
        <v>104</v>
      </c>
      <c r="B1075" t="s">
        <v>5</v>
      </c>
      <c r="C1075" s="3">
        <v>39978.675486111111</v>
      </c>
      <c r="D1075" s="3">
        <v>39978.709907407407</v>
      </c>
      <c r="E1075" s="2">
        <f t="shared" si="32"/>
        <v>3.4421296295477077E-2</v>
      </c>
      <c r="F1075" t="str">
        <f>CONCATENATE(INDEX(Telefonkönyv!$A$2:$A$63,MATCH(Hívások!A1075,Telefonkönyv!$C$2:$C$63,0))," ",INDEX(Telefonkönyv!$B$2:$B$63,MATCH(Hívások!A1075,Telefonkönyv!$C$2:$C$63,0)))</f>
        <v>Laki Tamara ügyintéző</v>
      </c>
      <c r="G1075" s="5">
        <f t="shared" si="33"/>
        <v>4045</v>
      </c>
    </row>
    <row r="1076" spans="1:7" x14ac:dyDescent="0.25">
      <c r="A1076">
        <v>152</v>
      </c>
      <c r="B1076" t="s">
        <v>6</v>
      </c>
      <c r="C1076" s="3">
        <v>39978.678078703706</v>
      </c>
      <c r="D1076" s="3">
        <v>39978.706331018519</v>
      </c>
      <c r="E1076" s="2">
        <f t="shared" si="32"/>
        <v>2.8252314812561963E-2</v>
      </c>
      <c r="F1076" t="str">
        <f>CONCATENATE(INDEX(Telefonkönyv!$A$2:$A$63,MATCH(Hívások!A1076,Telefonkönyv!$C$2:$C$63,0))," ",INDEX(Telefonkönyv!$B$2:$B$63,MATCH(Hívások!A1076,Telefonkönyv!$C$2:$C$63,0)))</f>
        <v>Viola Klára ügyintéző</v>
      </c>
      <c r="G1076" s="5">
        <f t="shared" si="33"/>
        <v>3325</v>
      </c>
    </row>
    <row r="1077" spans="1:7" x14ac:dyDescent="0.25">
      <c r="A1077">
        <v>131</v>
      </c>
      <c r="B1077" t="s">
        <v>5</v>
      </c>
      <c r="C1077" s="3">
        <v>39978.682881944442</v>
      </c>
      <c r="D1077" s="3">
        <v>39978.721331018518</v>
      </c>
      <c r="E1077" s="2">
        <f t="shared" si="32"/>
        <v>3.8449074076197576E-2</v>
      </c>
      <c r="F1077" t="str">
        <f>CONCATENATE(INDEX(Telefonkönyv!$A$2:$A$63,MATCH(Hívások!A1077,Telefonkönyv!$C$2:$C$63,0))," ",INDEX(Telefonkönyv!$B$2:$B$63,MATCH(Hívások!A1077,Telefonkönyv!$C$2:$C$63,0)))</f>
        <v>Arany Attila ügyintéző</v>
      </c>
      <c r="G1077" s="5">
        <f t="shared" si="33"/>
        <v>4525</v>
      </c>
    </row>
    <row r="1078" spans="1:7" x14ac:dyDescent="0.25">
      <c r="A1078">
        <v>162</v>
      </c>
      <c r="B1078" t="s">
        <v>5</v>
      </c>
      <c r="C1078" s="3">
        <v>39978.685810185183</v>
      </c>
      <c r="D1078" s="3">
        <v>39978.690775462965</v>
      </c>
      <c r="E1078" s="2">
        <f t="shared" si="32"/>
        <v>4.9652777815936133E-3</v>
      </c>
      <c r="F1078" t="str">
        <f>CONCATENATE(INDEX(Telefonkönyv!$A$2:$A$63,MATCH(Hívások!A1078,Telefonkönyv!$C$2:$C$63,0))," ",INDEX(Telefonkönyv!$B$2:$B$63,MATCH(Hívások!A1078,Telefonkönyv!$C$2:$C$63,0)))</f>
        <v>Mészöly Endre ügyintéző</v>
      </c>
      <c r="G1078" s="5">
        <f t="shared" si="33"/>
        <v>685</v>
      </c>
    </row>
    <row r="1079" spans="1:7" x14ac:dyDescent="0.25">
      <c r="A1079">
        <v>129</v>
      </c>
      <c r="B1079" t="s">
        <v>13</v>
      </c>
      <c r="C1079" s="3">
        <v>39978.690578703703</v>
      </c>
      <c r="D1079" s="3">
        <v>39978.703541666669</v>
      </c>
      <c r="E1079" s="2">
        <f t="shared" si="32"/>
        <v>1.2962962966412306E-2</v>
      </c>
      <c r="F1079" t="str">
        <f>CONCATENATE(INDEX(Telefonkönyv!$A$2:$A$63,MATCH(Hívások!A1079,Telefonkönyv!$C$2:$C$63,0))," ",INDEX(Telefonkönyv!$B$2:$B$63,MATCH(Hívások!A1079,Telefonkönyv!$C$2:$C$63,0)))</f>
        <v>Huszár Ildikó középvezető</v>
      </c>
      <c r="G1079" s="5">
        <f t="shared" si="33"/>
        <v>1565</v>
      </c>
    </row>
    <row r="1080" spans="1:7" x14ac:dyDescent="0.25">
      <c r="A1080">
        <v>112</v>
      </c>
      <c r="B1080" t="s">
        <v>13</v>
      </c>
      <c r="C1080" s="3">
        <v>39978.691574074073</v>
      </c>
      <c r="D1080" s="3">
        <v>39978.725115740737</v>
      </c>
      <c r="E1080" s="2">
        <f t="shared" si="32"/>
        <v>3.3541666663950309E-2</v>
      </c>
      <c r="F1080" t="str">
        <f>CONCATENATE(INDEX(Telefonkönyv!$A$2:$A$63,MATCH(Hívások!A1080,Telefonkönyv!$C$2:$C$63,0))," ",INDEX(Telefonkönyv!$B$2:$B$63,MATCH(Hívások!A1080,Telefonkönyv!$C$2:$C$63,0)))</f>
        <v>Tóth Vanda ügyintéző</v>
      </c>
      <c r="G1080" s="5">
        <f t="shared" si="33"/>
        <v>3965</v>
      </c>
    </row>
    <row r="1081" spans="1:7" x14ac:dyDescent="0.25">
      <c r="A1081">
        <v>126</v>
      </c>
      <c r="B1081" t="s">
        <v>4</v>
      </c>
      <c r="C1081" s="3">
        <v>39978.692372685182</v>
      </c>
      <c r="D1081" s="3">
        <v>39978.701666666668</v>
      </c>
      <c r="E1081" s="2">
        <f t="shared" si="32"/>
        <v>9.2939814858254977E-3</v>
      </c>
      <c r="F1081" t="str">
        <f>CONCATENATE(INDEX(Telefonkönyv!$A$2:$A$63,MATCH(Hívások!A1081,Telefonkönyv!$C$2:$C$63,0))," ",INDEX(Telefonkönyv!$B$2:$B$63,MATCH(Hívások!A1081,Telefonkönyv!$C$2:$C$63,0)))</f>
        <v>Hadviga Márton ügyintéző</v>
      </c>
      <c r="G1081" s="5">
        <f t="shared" si="33"/>
        <v>1040</v>
      </c>
    </row>
    <row r="1082" spans="1:7" x14ac:dyDescent="0.25">
      <c r="A1082">
        <v>106</v>
      </c>
      <c r="B1082" t="s">
        <v>8</v>
      </c>
      <c r="C1082" s="3">
        <v>39978.694247685184</v>
      </c>
      <c r="D1082" s="3">
        <v>39978.70144675926</v>
      </c>
      <c r="E1082" s="2">
        <f t="shared" si="32"/>
        <v>7.1990740761975758E-3</v>
      </c>
      <c r="F1082" t="str">
        <f>CONCATENATE(INDEX(Telefonkönyv!$A$2:$A$63,MATCH(Hívások!A1082,Telefonkönyv!$C$2:$C$63,0))," ",INDEX(Telefonkönyv!$B$2:$B$63,MATCH(Hívások!A1082,Telefonkönyv!$C$2:$C$63,0)))</f>
        <v>Kalincsák Hanga ügyintéző</v>
      </c>
      <c r="G1082" s="5">
        <f t="shared" si="33"/>
        <v>925</v>
      </c>
    </row>
    <row r="1083" spans="1:7" x14ac:dyDescent="0.25">
      <c r="A1083">
        <v>111</v>
      </c>
      <c r="B1083" t="s">
        <v>15</v>
      </c>
      <c r="C1083" s="3">
        <v>39978.699884259258</v>
      </c>
      <c r="D1083" s="3">
        <v>39978.729259259257</v>
      </c>
      <c r="E1083" s="2">
        <f t="shared" si="32"/>
        <v>2.937499999825377E-2</v>
      </c>
      <c r="F1083" t="str">
        <f>CONCATENATE(INDEX(Telefonkönyv!$A$2:$A$63,MATCH(Hívások!A1083,Telefonkönyv!$C$2:$C$63,0))," ",INDEX(Telefonkönyv!$B$2:$B$63,MATCH(Hívások!A1083,Telefonkönyv!$C$2:$C$63,0)))</f>
        <v>Badacsonyi Krisztián ügyintéző</v>
      </c>
      <c r="G1083" s="5">
        <f t="shared" si="33"/>
        <v>3715</v>
      </c>
    </row>
    <row r="1084" spans="1:7" x14ac:dyDescent="0.25">
      <c r="A1084">
        <v>158</v>
      </c>
      <c r="B1084" t="s">
        <v>12</v>
      </c>
      <c r="C1084" s="3">
        <v>39978.703518518516</v>
      </c>
      <c r="D1084" s="3">
        <v>39978.729305555556</v>
      </c>
      <c r="E1084" s="2">
        <f t="shared" si="32"/>
        <v>2.5787037040572613E-2</v>
      </c>
      <c r="F1084" t="str">
        <f>CONCATENATE(INDEX(Telefonkönyv!$A$2:$A$63,MATCH(Hívások!A1084,Telefonkönyv!$C$2:$C$63,0))," ",INDEX(Telefonkönyv!$B$2:$B$63,MATCH(Hívások!A1084,Telefonkönyv!$C$2:$C$63,0)))</f>
        <v>Sánta Tibor középvezető</v>
      </c>
      <c r="G1084" s="5">
        <f t="shared" si="33"/>
        <v>2900</v>
      </c>
    </row>
    <row r="1085" spans="1:7" x14ac:dyDescent="0.25">
      <c r="A1085">
        <v>160</v>
      </c>
      <c r="B1085" t="s">
        <v>14</v>
      </c>
      <c r="C1085" s="3">
        <v>39978.704884259256</v>
      </c>
      <c r="D1085" s="3">
        <v>39978.723460648151</v>
      </c>
      <c r="E1085" s="2">
        <f t="shared" si="32"/>
        <v>1.8576388894871343E-2</v>
      </c>
      <c r="F1085" t="str">
        <f>CONCATENATE(INDEX(Telefonkönyv!$A$2:$A$63,MATCH(Hívások!A1085,Telefonkönyv!$C$2:$C$63,0))," ",INDEX(Telefonkönyv!$B$2:$B$63,MATCH(Hívások!A1085,Telefonkönyv!$C$2:$C$63,0)))</f>
        <v>Fosztó Gábor ügyintéző</v>
      </c>
      <c r="G1085" s="5">
        <f t="shared" si="33"/>
        <v>2205</v>
      </c>
    </row>
    <row r="1086" spans="1:7" x14ac:dyDescent="0.25">
      <c r="A1086">
        <v>148</v>
      </c>
      <c r="B1086" t="s">
        <v>9</v>
      </c>
      <c r="C1086" s="3">
        <v>39978.710162037038</v>
      </c>
      <c r="D1086" s="3">
        <v>39978.710451388892</v>
      </c>
      <c r="E1086" s="2">
        <f t="shared" si="32"/>
        <v>2.8935185400769114E-4</v>
      </c>
      <c r="F1086" t="str">
        <f>CONCATENATE(INDEX(Telefonkönyv!$A$2:$A$63,MATCH(Hívások!A1086,Telefonkönyv!$C$2:$C$63,0))," ",INDEX(Telefonkönyv!$B$2:$B$63,MATCH(Hívások!A1086,Telefonkönyv!$C$2:$C$63,0)))</f>
        <v>Mester Zsuzsa középvezető</v>
      </c>
      <c r="G1086" s="5">
        <f t="shared" si="33"/>
        <v>125</v>
      </c>
    </row>
    <row r="1087" spans="1:7" x14ac:dyDescent="0.25">
      <c r="A1087">
        <v>104</v>
      </c>
      <c r="B1087" t="s">
        <v>5</v>
      </c>
      <c r="C1087" s="3">
        <v>39978.711805555555</v>
      </c>
      <c r="D1087" s="3">
        <v>39978.748101851852</v>
      </c>
      <c r="E1087" s="2">
        <f t="shared" si="32"/>
        <v>3.6296296297223307E-2</v>
      </c>
      <c r="F1087" t="str">
        <f>CONCATENATE(INDEX(Telefonkönyv!$A$2:$A$63,MATCH(Hívások!A1087,Telefonkönyv!$C$2:$C$63,0))," ",INDEX(Telefonkönyv!$B$2:$B$63,MATCH(Hívások!A1087,Telefonkönyv!$C$2:$C$63,0)))</f>
        <v>Laki Tamara ügyintéző</v>
      </c>
      <c r="G1087" s="5">
        <f t="shared" si="33"/>
        <v>4285</v>
      </c>
    </row>
    <row r="1088" spans="1:7" x14ac:dyDescent="0.25">
      <c r="A1088">
        <v>102</v>
      </c>
      <c r="B1088" t="s">
        <v>11</v>
      </c>
      <c r="C1088" s="3">
        <v>39978.714398148149</v>
      </c>
      <c r="D1088" s="3">
        <v>39978.72619212963</v>
      </c>
      <c r="E1088" s="2">
        <f t="shared" si="32"/>
        <v>1.1793981480877846E-2</v>
      </c>
      <c r="F1088" t="str">
        <f>CONCATENATE(INDEX(Telefonkönyv!$A$2:$A$63,MATCH(Hívások!A1088,Telefonkönyv!$C$2:$C$63,0))," ",INDEX(Telefonkönyv!$B$2:$B$63,MATCH(Hívások!A1088,Telefonkönyv!$C$2:$C$63,0)))</f>
        <v>Csurgó Tivadar ügyintéző</v>
      </c>
      <c r="G1088" s="5">
        <f t="shared" si="33"/>
        <v>1405</v>
      </c>
    </row>
    <row r="1089" spans="1:7" x14ac:dyDescent="0.25">
      <c r="A1089">
        <v>143</v>
      </c>
      <c r="B1089" t="s">
        <v>9</v>
      </c>
      <c r="C1089" s="3">
        <v>39978.716782407406</v>
      </c>
      <c r="D1089" s="3">
        <v>39978.750949074078</v>
      </c>
      <c r="E1089" s="2">
        <f t="shared" si="32"/>
        <v>3.4166666671808343E-2</v>
      </c>
      <c r="F1089" t="str">
        <f>CONCATENATE(INDEX(Telefonkönyv!$A$2:$A$63,MATCH(Hívások!A1089,Telefonkönyv!$C$2:$C$63,0))," ",INDEX(Telefonkönyv!$B$2:$B$63,MATCH(Hívások!A1089,Telefonkönyv!$C$2:$C$63,0)))</f>
        <v>Tringel Franciska ügyintéző</v>
      </c>
      <c r="G1089" s="5">
        <f t="shared" si="33"/>
        <v>3800</v>
      </c>
    </row>
    <row r="1090" spans="1:7" x14ac:dyDescent="0.25">
      <c r="A1090">
        <v>103</v>
      </c>
      <c r="B1090" t="s">
        <v>10</v>
      </c>
      <c r="C1090" s="3">
        <v>39978.718414351853</v>
      </c>
      <c r="D1090" s="3">
        <v>39978.733078703706</v>
      </c>
      <c r="E1090" s="2">
        <f t="shared" si="32"/>
        <v>1.4664351852843538E-2</v>
      </c>
      <c r="F1090" t="str">
        <f>CONCATENATE(INDEX(Telefonkönyv!$A$2:$A$63,MATCH(Hívások!A1090,Telefonkönyv!$C$2:$C$63,0))," ",INDEX(Telefonkönyv!$B$2:$B$63,MATCH(Hívások!A1090,Telefonkönyv!$C$2:$C$63,0)))</f>
        <v>Faluhelyi Csaba ügyintéző</v>
      </c>
      <c r="G1090" s="5">
        <f t="shared" si="33"/>
        <v>1930</v>
      </c>
    </row>
    <row r="1091" spans="1:7" x14ac:dyDescent="0.25">
      <c r="A1091">
        <v>141</v>
      </c>
      <c r="B1091" t="s">
        <v>10</v>
      </c>
      <c r="C1091" s="3">
        <v>39978.71912037037</v>
      </c>
      <c r="D1091" s="3">
        <v>39978.720370370371</v>
      </c>
      <c r="E1091" s="2">
        <f t="shared" ref="E1091:E1119" si="34">D1091-C1091</f>
        <v>1.2500000011641532E-3</v>
      </c>
      <c r="F1091" t="str">
        <f>CONCATENATE(INDEX(Telefonkönyv!$A$2:$A$63,MATCH(Hívások!A1091,Telefonkönyv!$C$2:$C$63,0))," ",INDEX(Telefonkönyv!$B$2:$B$63,MATCH(Hívások!A1091,Telefonkönyv!$C$2:$C$63,0)))</f>
        <v>Harmath Szabolcs ügyintéző</v>
      </c>
      <c r="G1091" s="5">
        <f t="shared" ref="G1091:G1119" si="35">VLOOKUP(B1091,$P$2:$S$13,3,FALSE)+IF(SECOND(E1091)=0,MINUTE(E1091),MINUTE(E1091)+1)*VLOOKUP(B1091,$P$2:$S$13,4,FALSE)</f>
        <v>230</v>
      </c>
    </row>
    <row r="1092" spans="1:7" x14ac:dyDescent="0.25">
      <c r="A1092">
        <v>107</v>
      </c>
      <c r="B1092" t="s">
        <v>7</v>
      </c>
      <c r="C1092" s="3">
        <v>39978.721006944441</v>
      </c>
      <c r="D1092" s="3">
        <v>39978.723773148151</v>
      </c>
      <c r="E1092" s="2">
        <f t="shared" si="34"/>
        <v>2.7662037100526504E-3</v>
      </c>
      <c r="F1092" t="str">
        <f>CONCATENATE(INDEX(Telefonkönyv!$A$2:$A$63,MATCH(Hívások!A1092,Telefonkönyv!$C$2:$C$63,0))," ",INDEX(Telefonkönyv!$B$2:$B$63,MATCH(Hívások!A1092,Telefonkönyv!$C$2:$C$63,0)))</f>
        <v>Gál Fruzsina ügyintéző</v>
      </c>
      <c r="G1092" s="5">
        <f t="shared" si="35"/>
        <v>350</v>
      </c>
    </row>
    <row r="1093" spans="1:7" x14ac:dyDescent="0.25">
      <c r="A1093">
        <v>121</v>
      </c>
      <c r="B1093" t="s">
        <v>7</v>
      </c>
      <c r="C1093" s="3">
        <v>39978.723773148151</v>
      </c>
      <c r="D1093" s="3">
        <v>39978.733726851853</v>
      </c>
      <c r="E1093" s="2">
        <f t="shared" si="34"/>
        <v>9.9537037021946162E-3</v>
      </c>
      <c r="F1093" t="str">
        <f>CONCATENATE(INDEX(Telefonkönyv!$A$2:$A$63,MATCH(Hívások!A1093,Telefonkönyv!$C$2:$C$63,0))," ",INDEX(Telefonkönyv!$B$2:$B$63,MATCH(Hívások!A1093,Telefonkönyv!$C$2:$C$63,0)))</f>
        <v>Palles Katalin ügyintéző</v>
      </c>
      <c r="G1093" s="5">
        <f t="shared" si="35"/>
        <v>1175</v>
      </c>
    </row>
    <row r="1094" spans="1:7" x14ac:dyDescent="0.25">
      <c r="A1094">
        <v>106</v>
      </c>
      <c r="B1094" t="s">
        <v>8</v>
      </c>
      <c r="C1094" s="3">
        <v>39978.723865740743</v>
      </c>
      <c r="D1094" s="3">
        <v>39978.765497685185</v>
      </c>
      <c r="E1094" s="2">
        <f t="shared" si="34"/>
        <v>4.1631944441178348E-2</v>
      </c>
      <c r="F1094" t="str">
        <f>CONCATENATE(INDEX(Telefonkönyv!$A$2:$A$63,MATCH(Hívások!A1094,Telefonkönyv!$C$2:$C$63,0))," ",INDEX(Telefonkönyv!$B$2:$B$63,MATCH(Hívások!A1094,Telefonkönyv!$C$2:$C$63,0)))</f>
        <v>Kalincsák Hanga ügyintéző</v>
      </c>
      <c r="G1094" s="5">
        <f t="shared" si="35"/>
        <v>4845</v>
      </c>
    </row>
    <row r="1095" spans="1:7" x14ac:dyDescent="0.25">
      <c r="A1095">
        <v>140</v>
      </c>
      <c r="B1095" t="s">
        <v>5</v>
      </c>
      <c r="C1095" s="3">
        <v>39978.725405092591</v>
      </c>
      <c r="D1095" s="3">
        <v>39978.763321759259</v>
      </c>
      <c r="E1095" s="2">
        <f t="shared" si="34"/>
        <v>3.7916666668024845E-2</v>
      </c>
      <c r="F1095" t="str">
        <f>CONCATENATE(INDEX(Telefonkönyv!$A$2:$A$63,MATCH(Hívások!A1095,Telefonkönyv!$C$2:$C$63,0))," ",INDEX(Telefonkönyv!$B$2:$B$63,MATCH(Hívások!A1095,Telefonkönyv!$C$2:$C$63,0)))</f>
        <v>Szunomár Flóra ügyintéző</v>
      </c>
      <c r="G1095" s="5">
        <f t="shared" si="35"/>
        <v>4445</v>
      </c>
    </row>
    <row r="1096" spans="1:7" x14ac:dyDescent="0.25">
      <c r="A1096">
        <v>144</v>
      </c>
      <c r="B1096" t="s">
        <v>14</v>
      </c>
      <c r="C1096" s="3">
        <v>39978.726168981484</v>
      </c>
      <c r="D1096" s="3">
        <v>39978.730925925927</v>
      </c>
      <c r="E1096" s="2">
        <f t="shared" si="34"/>
        <v>4.756944443215616E-3</v>
      </c>
      <c r="F1096" t="str">
        <f>CONCATENATE(INDEX(Telefonkönyv!$A$2:$A$63,MATCH(Hívások!A1096,Telefonkönyv!$C$2:$C$63,0))," ",INDEX(Telefonkönyv!$B$2:$B$63,MATCH(Hívások!A1096,Telefonkönyv!$C$2:$C$63,0)))</f>
        <v>Bózsing Gergely ügyintéző</v>
      </c>
      <c r="G1096" s="5">
        <f t="shared" si="35"/>
        <v>605</v>
      </c>
    </row>
    <row r="1097" spans="1:7" x14ac:dyDescent="0.25">
      <c r="A1097">
        <v>113</v>
      </c>
      <c r="B1097" t="s">
        <v>7</v>
      </c>
      <c r="C1097" s="3">
        <v>39978.727118055554</v>
      </c>
      <c r="D1097" s="3">
        <v>39978.731909722221</v>
      </c>
      <c r="E1097" s="2">
        <f t="shared" si="34"/>
        <v>4.7916666662786156E-3</v>
      </c>
      <c r="F1097" t="str">
        <f>CONCATENATE(INDEX(Telefonkönyv!$A$2:$A$63,MATCH(Hívások!A1097,Telefonkönyv!$C$2:$C$63,0))," ",INDEX(Telefonkönyv!$B$2:$B$63,MATCH(Hívások!A1097,Telefonkönyv!$C$2:$C$63,0)))</f>
        <v>Toldi Tamás ügyintéző</v>
      </c>
      <c r="G1097" s="5">
        <f t="shared" si="35"/>
        <v>575</v>
      </c>
    </row>
    <row r="1098" spans="1:7" x14ac:dyDescent="0.25">
      <c r="A1098">
        <v>107</v>
      </c>
      <c r="B1098" t="s">
        <v>7</v>
      </c>
      <c r="C1098" s="3">
        <v>39978.73133101852</v>
      </c>
      <c r="D1098" s="3">
        <v>39978.747291666667</v>
      </c>
      <c r="E1098" s="2">
        <f t="shared" si="34"/>
        <v>1.5960648146574385E-2</v>
      </c>
      <c r="F1098" t="str">
        <f>CONCATENATE(INDEX(Telefonkönyv!$A$2:$A$63,MATCH(Hívások!A1098,Telefonkönyv!$C$2:$C$63,0))," ",INDEX(Telefonkönyv!$B$2:$B$63,MATCH(Hívások!A1098,Telefonkönyv!$C$2:$C$63,0)))</f>
        <v>Gál Fruzsina ügyintéző</v>
      </c>
      <c r="G1098" s="5">
        <f t="shared" si="35"/>
        <v>1775</v>
      </c>
    </row>
    <row r="1099" spans="1:7" x14ac:dyDescent="0.25">
      <c r="A1099">
        <v>113</v>
      </c>
      <c r="B1099" t="s">
        <v>7</v>
      </c>
      <c r="C1099" s="3">
        <v>39978.733032407406</v>
      </c>
      <c r="D1099" s="3">
        <v>39978.754618055558</v>
      </c>
      <c r="E1099" s="2">
        <f t="shared" si="34"/>
        <v>2.1585648151813075E-2</v>
      </c>
      <c r="F1099" t="str">
        <f>CONCATENATE(INDEX(Telefonkönyv!$A$2:$A$63,MATCH(Hívások!A1099,Telefonkönyv!$C$2:$C$63,0))," ",INDEX(Telefonkönyv!$B$2:$B$63,MATCH(Hívások!A1099,Telefonkönyv!$C$2:$C$63,0)))</f>
        <v>Toldi Tamás ügyintéző</v>
      </c>
      <c r="G1099" s="5">
        <f t="shared" si="35"/>
        <v>2450</v>
      </c>
    </row>
    <row r="1100" spans="1:7" x14ac:dyDescent="0.25">
      <c r="A1100">
        <v>103</v>
      </c>
      <c r="B1100" t="s">
        <v>10</v>
      </c>
      <c r="C1100" s="3">
        <v>39978.747349537036</v>
      </c>
      <c r="D1100" s="3">
        <v>39978.756562499999</v>
      </c>
      <c r="E1100" s="2">
        <f t="shared" si="34"/>
        <v>9.2129629629198462E-3</v>
      </c>
      <c r="F1100" t="str">
        <f>CONCATENATE(INDEX(Telefonkönyv!$A$2:$A$63,MATCH(Hívások!A1100,Telefonkönyv!$C$2:$C$63,0))," ",INDEX(Telefonkönyv!$B$2:$B$63,MATCH(Hívások!A1100,Telefonkönyv!$C$2:$C$63,0)))</f>
        <v>Faluhelyi Csaba ügyintéző</v>
      </c>
      <c r="G1100" s="5">
        <f t="shared" si="35"/>
        <v>1250</v>
      </c>
    </row>
    <row r="1101" spans="1:7" x14ac:dyDescent="0.25">
      <c r="A1101">
        <v>145</v>
      </c>
      <c r="B1101" t="s">
        <v>12</v>
      </c>
      <c r="C1101" s="3">
        <v>39978.748032407406</v>
      </c>
      <c r="D1101" s="3">
        <v>39978.768287037034</v>
      </c>
      <c r="E1101" s="2">
        <f t="shared" si="34"/>
        <v>2.025462962774327E-2</v>
      </c>
      <c r="F1101" t="str">
        <f>CONCATENATE(INDEX(Telefonkönyv!$A$2:$A$63,MATCH(Hívások!A1101,Telefonkönyv!$C$2:$C$63,0))," ",INDEX(Telefonkönyv!$B$2:$B$63,MATCH(Hívások!A1101,Telefonkönyv!$C$2:$C$63,0)))</f>
        <v>Bednai Linda ügyintéző</v>
      </c>
      <c r="G1101" s="5">
        <f t="shared" si="35"/>
        <v>2300</v>
      </c>
    </row>
    <row r="1102" spans="1:7" x14ac:dyDescent="0.25">
      <c r="A1102">
        <v>105</v>
      </c>
      <c r="B1102" t="s">
        <v>13</v>
      </c>
      <c r="C1102" s="3">
        <v>39978.748055555552</v>
      </c>
      <c r="D1102" s="3">
        <v>39978.756886574076</v>
      </c>
      <c r="E1102" s="2">
        <f t="shared" si="34"/>
        <v>8.8310185237787664E-3</v>
      </c>
      <c r="F1102" t="str">
        <f>CONCATENATE(INDEX(Telefonkönyv!$A$2:$A$63,MATCH(Hívások!A1102,Telefonkönyv!$C$2:$C$63,0))," ",INDEX(Telefonkönyv!$B$2:$B$63,MATCH(Hívások!A1102,Telefonkönyv!$C$2:$C$63,0)))</f>
        <v>Vadász Iván középvezető</v>
      </c>
      <c r="G1102" s="5">
        <f t="shared" si="35"/>
        <v>1085</v>
      </c>
    </row>
    <row r="1103" spans="1:7" x14ac:dyDescent="0.25">
      <c r="A1103">
        <v>144</v>
      </c>
      <c r="B1103" t="s">
        <v>14</v>
      </c>
      <c r="C1103" s="3">
        <v>39978.749756944446</v>
      </c>
      <c r="D1103" s="3">
        <v>39978.756689814814</v>
      </c>
      <c r="E1103" s="2">
        <f t="shared" si="34"/>
        <v>6.9328703684732318E-3</v>
      </c>
      <c r="F1103" t="str">
        <f>CONCATENATE(INDEX(Telefonkönyv!$A$2:$A$63,MATCH(Hívások!A1103,Telefonkönyv!$C$2:$C$63,0))," ",INDEX(Telefonkönyv!$B$2:$B$63,MATCH(Hívások!A1103,Telefonkönyv!$C$2:$C$63,0)))</f>
        <v>Bózsing Gergely ügyintéző</v>
      </c>
      <c r="G1103" s="5">
        <f t="shared" si="35"/>
        <v>845</v>
      </c>
    </row>
    <row r="1104" spans="1:7" x14ac:dyDescent="0.25">
      <c r="A1104">
        <v>156</v>
      </c>
      <c r="B1104" t="s">
        <v>7</v>
      </c>
      <c r="C1104" s="3">
        <v>39978.751030092593</v>
      </c>
      <c r="D1104" s="3">
        <v>39978.751238425924</v>
      </c>
      <c r="E1104" s="2">
        <f t="shared" si="34"/>
        <v>2.0833333110203966E-4</v>
      </c>
      <c r="F1104" t="str">
        <f>CONCATENATE(INDEX(Telefonkönyv!$A$2:$A$63,MATCH(Hívások!A1104,Telefonkönyv!$C$2:$C$63,0))," ",INDEX(Telefonkönyv!$B$2:$B$63,MATCH(Hívások!A1104,Telefonkönyv!$C$2:$C$63,0)))</f>
        <v>Ormai Nikolett ügyintéző</v>
      </c>
      <c r="G1104" s="5">
        <f t="shared" si="35"/>
        <v>125</v>
      </c>
    </row>
    <row r="1105" spans="1:7" x14ac:dyDescent="0.25">
      <c r="A1105">
        <v>108</v>
      </c>
      <c r="B1105" t="s">
        <v>13</v>
      </c>
      <c r="C1105" s="3">
        <v>39978.752488425926</v>
      </c>
      <c r="D1105" s="3">
        <v>39978.765613425923</v>
      </c>
      <c r="E1105" s="2">
        <f t="shared" si="34"/>
        <v>1.3124999997671694E-2</v>
      </c>
      <c r="F1105" t="str">
        <f>CONCATENATE(INDEX(Telefonkönyv!$A$2:$A$63,MATCH(Hívások!A1105,Telefonkönyv!$C$2:$C$63,0))," ",INDEX(Telefonkönyv!$B$2:$B$63,MATCH(Hívások!A1105,Telefonkönyv!$C$2:$C$63,0)))</f>
        <v>Csurai Fruzsina ügyintéző</v>
      </c>
      <c r="G1105" s="5">
        <f t="shared" si="35"/>
        <v>1565</v>
      </c>
    </row>
    <row r="1106" spans="1:7" x14ac:dyDescent="0.25">
      <c r="A1106">
        <v>135</v>
      </c>
      <c r="B1106" t="s">
        <v>13</v>
      </c>
      <c r="C1106" s="3">
        <v>39978.75509259259</v>
      </c>
      <c r="D1106" s="3">
        <v>39978.785300925927</v>
      </c>
      <c r="E1106" s="2">
        <f t="shared" si="34"/>
        <v>3.0208333337213844E-2</v>
      </c>
      <c r="F1106" t="str">
        <f>CONCATENATE(INDEX(Telefonkönyv!$A$2:$A$63,MATCH(Hívások!A1106,Telefonkönyv!$C$2:$C$63,0))," ",INDEX(Telefonkönyv!$B$2:$B$63,MATCH(Hívások!A1106,Telefonkönyv!$C$2:$C$63,0)))</f>
        <v>Laki Karola ügyintéző</v>
      </c>
      <c r="G1106" s="5">
        <f t="shared" si="35"/>
        <v>3565</v>
      </c>
    </row>
    <row r="1107" spans="1:7" x14ac:dyDescent="0.25">
      <c r="A1107">
        <v>104</v>
      </c>
      <c r="B1107" t="s">
        <v>5</v>
      </c>
      <c r="C1107" s="3">
        <v>39978.758020833331</v>
      </c>
      <c r="D1107" s="3">
        <v>39978.79277777778</v>
      </c>
      <c r="E1107" s="2">
        <f t="shared" si="34"/>
        <v>3.475694444932742E-2</v>
      </c>
      <c r="F1107" t="str">
        <f>CONCATENATE(INDEX(Telefonkönyv!$A$2:$A$63,MATCH(Hívások!A1107,Telefonkönyv!$C$2:$C$63,0))," ",INDEX(Telefonkönyv!$B$2:$B$63,MATCH(Hívások!A1107,Telefonkönyv!$C$2:$C$63,0)))</f>
        <v>Laki Tamara ügyintéző</v>
      </c>
      <c r="G1107" s="5">
        <f t="shared" si="35"/>
        <v>4125</v>
      </c>
    </row>
    <row r="1108" spans="1:7" x14ac:dyDescent="0.25">
      <c r="A1108">
        <v>153</v>
      </c>
      <c r="B1108" t="s">
        <v>7</v>
      </c>
      <c r="C1108" s="3">
        <v>39978.762569444443</v>
      </c>
      <c r="D1108" s="3">
        <v>39978.773020833331</v>
      </c>
      <c r="E1108" s="2">
        <f t="shared" si="34"/>
        <v>1.0451388887304347E-2</v>
      </c>
      <c r="F1108" t="str">
        <f>CONCATENATE(INDEX(Telefonkönyv!$A$2:$A$63,MATCH(Hívások!A1108,Telefonkönyv!$C$2:$C$63,0))," ",INDEX(Telefonkönyv!$B$2:$B$63,MATCH(Hívások!A1108,Telefonkönyv!$C$2:$C$63,0)))</f>
        <v>Bozsó Zsolt ügyintéző</v>
      </c>
      <c r="G1108" s="5">
        <f t="shared" si="35"/>
        <v>1250</v>
      </c>
    </row>
    <row r="1109" spans="1:7" x14ac:dyDescent="0.25">
      <c r="A1109">
        <v>142</v>
      </c>
      <c r="B1109" t="s">
        <v>4</v>
      </c>
      <c r="C1109" s="3">
        <v>39978.767488425925</v>
      </c>
      <c r="D1109" s="3">
        <v>39978.772407407407</v>
      </c>
      <c r="E1109" s="2">
        <f t="shared" si="34"/>
        <v>4.9189814817509614E-3</v>
      </c>
      <c r="F1109" t="str">
        <f>CONCATENATE(INDEX(Telefonkönyv!$A$2:$A$63,MATCH(Hívások!A1109,Telefonkönyv!$C$2:$C$63,0))," ",INDEX(Telefonkönyv!$B$2:$B$63,MATCH(Hívások!A1109,Telefonkönyv!$C$2:$C$63,0)))</f>
        <v>Varkoly Lili ügyintéző</v>
      </c>
      <c r="G1109" s="5">
        <f t="shared" si="35"/>
        <v>620</v>
      </c>
    </row>
    <row r="1110" spans="1:7" x14ac:dyDescent="0.25">
      <c r="A1110">
        <v>110</v>
      </c>
      <c r="B1110" t="s">
        <v>5</v>
      </c>
      <c r="C1110" s="3">
        <v>39978.767581018517</v>
      </c>
      <c r="D1110" s="3">
        <v>39978.808321759258</v>
      </c>
      <c r="E1110" s="2">
        <f t="shared" si="34"/>
        <v>4.0740740740147885E-2</v>
      </c>
      <c r="F1110" t="str">
        <f>CONCATENATE(INDEX(Telefonkönyv!$A$2:$A$63,MATCH(Hívások!A1110,Telefonkönyv!$C$2:$C$63,0))," ",INDEX(Telefonkönyv!$B$2:$B$63,MATCH(Hívások!A1110,Telefonkönyv!$C$2:$C$63,0)))</f>
        <v>Tóth Tímea középvezető</v>
      </c>
      <c r="G1110" s="5">
        <f t="shared" si="35"/>
        <v>4765</v>
      </c>
    </row>
    <row r="1111" spans="1:7" x14ac:dyDescent="0.25">
      <c r="A1111">
        <v>161</v>
      </c>
      <c r="B1111" t="s">
        <v>9</v>
      </c>
      <c r="C1111" s="3">
        <v>39978.769525462965</v>
      </c>
      <c r="D1111" s="3">
        <v>39978.799895833334</v>
      </c>
      <c r="E1111" s="2">
        <f t="shared" si="34"/>
        <v>3.0370370368473232E-2</v>
      </c>
      <c r="F1111" t="str">
        <f>CONCATENATE(INDEX(Telefonkönyv!$A$2:$A$63,MATCH(Hívások!A1111,Telefonkönyv!$C$2:$C$63,0))," ",INDEX(Telefonkönyv!$B$2:$B$63,MATCH(Hívások!A1111,Telefonkönyv!$C$2:$C$63,0)))</f>
        <v>Gál Pál ügyintéző</v>
      </c>
      <c r="G1111" s="5">
        <f t="shared" si="35"/>
        <v>3350</v>
      </c>
    </row>
    <row r="1112" spans="1:7" x14ac:dyDescent="0.25">
      <c r="A1112">
        <v>141</v>
      </c>
      <c r="B1112" t="s">
        <v>10</v>
      </c>
      <c r="C1112" s="3">
        <v>39978.771747685183</v>
      </c>
      <c r="D1112" s="3">
        <v>39978.78974537037</v>
      </c>
      <c r="E1112" s="2">
        <f t="shared" si="34"/>
        <v>1.7997685186855961E-2</v>
      </c>
      <c r="F1112" t="str">
        <f>CONCATENATE(INDEX(Telefonkönyv!$A$2:$A$63,MATCH(Hívások!A1112,Telefonkönyv!$C$2:$C$63,0))," ",INDEX(Telefonkönyv!$B$2:$B$63,MATCH(Hívások!A1112,Telefonkönyv!$C$2:$C$63,0)))</f>
        <v>Harmath Szabolcs ügyintéző</v>
      </c>
      <c r="G1112" s="5">
        <f t="shared" si="35"/>
        <v>2270</v>
      </c>
    </row>
    <row r="1113" spans="1:7" x14ac:dyDescent="0.25">
      <c r="A1113">
        <v>151</v>
      </c>
      <c r="B1113" t="s">
        <v>15</v>
      </c>
      <c r="C1113" s="3">
        <v>39978.772314814814</v>
      </c>
      <c r="D1113" s="3">
        <v>39978.806307870371</v>
      </c>
      <c r="E1113" s="2">
        <f t="shared" si="34"/>
        <v>3.3993055556493346E-2</v>
      </c>
      <c r="F1113" t="str">
        <f>CONCATENATE(INDEX(Telefonkönyv!$A$2:$A$63,MATCH(Hívások!A1113,Telefonkönyv!$C$2:$C$63,0))," ",INDEX(Telefonkönyv!$B$2:$B$63,MATCH(Hívások!A1113,Telefonkönyv!$C$2:$C$63,0)))</f>
        <v>Lovas Helga ügyintéző</v>
      </c>
      <c r="G1113" s="5">
        <f t="shared" si="35"/>
        <v>4225</v>
      </c>
    </row>
    <row r="1114" spans="1:7" x14ac:dyDescent="0.25">
      <c r="A1114">
        <v>101</v>
      </c>
      <c r="B1114" t="s">
        <v>11</v>
      </c>
      <c r="C1114" s="3">
        <v>39978.772592592592</v>
      </c>
      <c r="D1114" s="3">
        <v>39978.78634259259</v>
      </c>
      <c r="E1114" s="2">
        <f t="shared" si="34"/>
        <v>1.374999999825377E-2</v>
      </c>
      <c r="F1114" t="str">
        <f>CONCATENATE(INDEX(Telefonkönyv!$A$2:$A$63,MATCH(Hívások!A1114,Telefonkönyv!$C$2:$C$63,0))," ",INDEX(Telefonkönyv!$B$2:$B$63,MATCH(Hívások!A1114,Telefonkönyv!$C$2:$C$63,0)))</f>
        <v>Szatmári Miklós ügyintéző</v>
      </c>
      <c r="G1114" s="5">
        <f t="shared" si="35"/>
        <v>1645</v>
      </c>
    </row>
    <row r="1115" spans="1:7" x14ac:dyDescent="0.25">
      <c r="A1115">
        <v>121</v>
      </c>
      <c r="B1115" t="s">
        <v>7</v>
      </c>
      <c r="C1115" s="3">
        <v>39978.773182870369</v>
      </c>
      <c r="D1115" s="3">
        <v>39978.774930555555</v>
      </c>
      <c r="E1115" s="2">
        <f t="shared" si="34"/>
        <v>1.747685186273884E-3</v>
      </c>
      <c r="F1115" t="str">
        <f>CONCATENATE(INDEX(Telefonkönyv!$A$2:$A$63,MATCH(Hívások!A1115,Telefonkönyv!$C$2:$C$63,0))," ",INDEX(Telefonkönyv!$B$2:$B$63,MATCH(Hívások!A1115,Telefonkönyv!$C$2:$C$63,0)))</f>
        <v>Palles Katalin ügyintéző</v>
      </c>
      <c r="G1115" s="5">
        <f t="shared" si="35"/>
        <v>275</v>
      </c>
    </row>
    <row r="1116" spans="1:7" x14ac:dyDescent="0.25">
      <c r="A1116">
        <v>130</v>
      </c>
      <c r="B1116" t="s">
        <v>10</v>
      </c>
      <c r="C1116" s="3">
        <v>39978.774641203701</v>
      </c>
      <c r="D1116" s="3">
        <v>39978.788055555553</v>
      </c>
      <c r="E1116" s="2">
        <f t="shared" si="34"/>
        <v>1.3414351851679385E-2</v>
      </c>
      <c r="F1116" t="str">
        <f>CONCATENATE(INDEX(Telefonkönyv!$A$2:$A$63,MATCH(Hívások!A1116,Telefonkönyv!$C$2:$C$63,0))," ",INDEX(Telefonkönyv!$B$2:$B$63,MATCH(Hívások!A1116,Telefonkönyv!$C$2:$C$63,0)))</f>
        <v>Gál Zsuzsa ügyintéző</v>
      </c>
      <c r="G1116" s="5">
        <f t="shared" si="35"/>
        <v>1760</v>
      </c>
    </row>
    <row r="1117" spans="1:7" x14ac:dyDescent="0.25">
      <c r="A1117">
        <v>144</v>
      </c>
      <c r="B1117" t="s">
        <v>14</v>
      </c>
      <c r="C1117" s="3">
        <v>39978.776469907411</v>
      </c>
      <c r="D1117" s="3">
        <v>39978.795046296298</v>
      </c>
      <c r="E1117" s="2">
        <f t="shared" si="34"/>
        <v>1.8576388887595385E-2</v>
      </c>
      <c r="F1117" t="str">
        <f>CONCATENATE(INDEX(Telefonkönyv!$A$2:$A$63,MATCH(Hívások!A1117,Telefonkönyv!$C$2:$C$63,0))," ",INDEX(Telefonkönyv!$B$2:$B$63,MATCH(Hívások!A1117,Telefonkönyv!$C$2:$C$63,0)))</f>
        <v>Bózsing Gergely ügyintéző</v>
      </c>
      <c r="G1117" s="5">
        <f t="shared" si="35"/>
        <v>2205</v>
      </c>
    </row>
    <row r="1118" spans="1:7" x14ac:dyDescent="0.25">
      <c r="A1118">
        <v>119</v>
      </c>
      <c r="B1118" t="s">
        <v>10</v>
      </c>
      <c r="C1118" s="3">
        <v>39978.777430555558</v>
      </c>
      <c r="D1118" s="3">
        <v>39978.803437499999</v>
      </c>
      <c r="E1118" s="2">
        <f t="shared" si="34"/>
        <v>2.6006944441178348E-2</v>
      </c>
      <c r="F1118" t="str">
        <f>CONCATENATE(INDEX(Telefonkönyv!$A$2:$A$63,MATCH(Hívások!A1118,Telefonkönyv!$C$2:$C$63,0))," ",INDEX(Telefonkönyv!$B$2:$B$63,MATCH(Hívások!A1118,Telefonkönyv!$C$2:$C$63,0)))</f>
        <v>Kövér Krisztina ügyintéző</v>
      </c>
      <c r="G1118" s="5">
        <f t="shared" si="35"/>
        <v>3290</v>
      </c>
    </row>
    <row r="1119" spans="1:7" x14ac:dyDescent="0.25">
      <c r="A1119">
        <v>117</v>
      </c>
      <c r="B1119" t="s">
        <v>5</v>
      </c>
      <c r="C1119" s="3">
        <v>39978.780844907407</v>
      </c>
      <c r="D1119" s="3">
        <v>39978.802384259259</v>
      </c>
      <c r="E1119" s="2">
        <f t="shared" si="34"/>
        <v>2.1539351851970423E-2</v>
      </c>
      <c r="F1119" t="str">
        <f>CONCATENATE(INDEX(Telefonkönyv!$A$2:$A$63,MATCH(Hívások!A1119,Telefonkönyv!$C$2:$C$63,0))," ",INDEX(Telefonkönyv!$B$2:$B$63,MATCH(Hívások!A1119,Telefonkönyv!$C$2:$C$63,0)))</f>
        <v>Ordasi Judit ügyintéző</v>
      </c>
      <c r="G1119" s="5">
        <f t="shared" si="35"/>
        <v>2605</v>
      </c>
    </row>
  </sheetData>
  <mergeCells count="2">
    <mergeCell ref="P17:T17"/>
    <mergeCell ref="P16:T16"/>
  </mergeCells>
  <conditionalFormatting sqref="A2:G1119">
    <cfRule type="expression" dxfId="8" priority="6">
      <formula>AND( OR( HOUR($C2)+VLOOKUP($B2,$P$2:$Q$13,2,FALSE)&lt;17, AND(HOUR($C2)+VLOOKUP($B2,$P$2:$Q$13,2,FALSE)=17,MINUTE($C2)=0,SECOND($C2)=0) ), AND( HOUR($D2)+VLOOKUP($B2,$P$2:$Q$13,2,FALSE)=17, OR(MINUTE($D2)&lt;&gt;0,SECOND($D2)&lt;&gt;0) ) )</formula>
    </cfRule>
    <cfRule type="expression" dxfId="7" priority="7">
      <formula>OR(OR(HOUR($C2)+VLOOKUP($B2,$P$2:$Q$13,2,FALSE)&gt;17,AND(HOUR($C2)+VLOOKUP($B2,$P$2:$Q$13,2,FALSE)=17,OR(MINUTE($C2)&gt;0,SECOND($C2)&gt;0)),HOUR($D2)+VLOOKUP($B2,$P$2:$Q$13,2,FALSE)&lt;9))</formula>
    </cfRule>
    <cfRule type="expression" dxfId="6" priority="8">
      <formula>AND(HOUR($C2)+VLOOKUP($B2,$P$2:$Q$13,2,FALSE)&lt;9,HOUR($D2)+VLOOKUP($B2,$P$2:$Q$13,2,FALSE)&gt;=9)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W1119"/>
  <sheetViews>
    <sheetView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" max="1" width="10.5703125" customWidth="1"/>
    <col min="2" max="2" width="14" bestFit="1" customWidth="1"/>
    <col min="3" max="4" width="22.7109375" customWidth="1"/>
    <col min="5" max="5" width="11.42578125" customWidth="1"/>
    <col min="6" max="6" width="28.5703125" bestFit="1" customWidth="1"/>
    <col min="7" max="7" width="15.28515625" bestFit="1" customWidth="1"/>
    <col min="8" max="8" width="7" bestFit="1" customWidth="1"/>
    <col min="9" max="10" width="6.85546875" bestFit="1" customWidth="1"/>
    <col min="11" max="18" width="10.7109375" customWidth="1"/>
    <col min="19" max="19" width="19.7109375" bestFit="1" customWidth="1"/>
    <col min="20" max="20" width="15.5703125" customWidth="1"/>
    <col min="21" max="21" width="13" bestFit="1" customWidth="1"/>
    <col min="22" max="22" width="9.140625" bestFit="1" customWidth="1"/>
    <col min="23" max="23" width="18.28515625" customWidth="1"/>
    <col min="24" max="24" width="7" customWidth="1"/>
  </cols>
  <sheetData>
    <row r="1" spans="1:23" s="1" customFormat="1" ht="37.5" x14ac:dyDescent="0.25">
      <c r="A1" s="1" t="s">
        <v>0</v>
      </c>
      <c r="B1" s="1" t="s">
        <v>16</v>
      </c>
      <c r="C1" s="1" t="s">
        <v>2</v>
      </c>
      <c r="D1" s="1" t="s">
        <v>3</v>
      </c>
      <c r="E1" s="1" t="s">
        <v>88</v>
      </c>
      <c r="F1" s="1" t="s">
        <v>89</v>
      </c>
      <c r="G1" s="1" t="s">
        <v>90</v>
      </c>
      <c r="H1" s="8" t="s">
        <v>99</v>
      </c>
      <c r="I1" s="9" t="s">
        <v>100</v>
      </c>
      <c r="J1" s="10" t="s">
        <v>101</v>
      </c>
      <c r="S1" s="1" t="s">
        <v>1</v>
      </c>
      <c r="T1" s="1" t="s">
        <v>17</v>
      </c>
      <c r="U1" s="1" t="s">
        <v>19</v>
      </c>
      <c r="V1" s="1" t="s">
        <v>18</v>
      </c>
      <c r="W1" s="1" t="s">
        <v>95</v>
      </c>
    </row>
    <row r="2" spans="1:23" x14ac:dyDescent="0.25">
      <c r="A2">
        <v>126</v>
      </c>
      <c r="B2" t="s">
        <v>4</v>
      </c>
      <c r="C2" s="3">
        <v>39972.357118055559</v>
      </c>
      <c r="D2" s="3">
        <v>39972.360995370371</v>
      </c>
      <c r="E2" s="2">
        <f>D2-C2</f>
        <v>3.8773148116888478E-3</v>
      </c>
      <c r="F2" t="str">
        <f>CONCATENATE(INDEX(Telefonkönyv!$A$2:$A$63,MATCH('Hívások (2)'!A2,Telefonkönyv!$C$2:$C$63,0))," ",INDEX(Telefonkönyv!$B$2:$B$63,MATCH('Hívások (2)'!A2,Telefonkönyv!$C$2:$C$63,0)))</f>
        <v>Hadviga Márton ügyintéző</v>
      </c>
      <c r="G2" s="5">
        <f>VLOOKUP(B2,$S$2:$V$13,3,FALSE)+IF(SECOND(E2)=0,MINUTE(E2),MINUTE(E2)+1)*VLOOKUP(B2,$S$2:$V$13,4,FALSE)</f>
        <v>480</v>
      </c>
      <c r="H2" s="11" t="b">
        <f>AND(MOD($C2+VLOOKUP($B2,$S$2:$T$13,2,TRUE)/24,1)&lt;TIME(9,0,0),MOD($D2+VLOOKUP($B2,$S$2:$T$13,2,TRUE)/24,1)&gt;=TIME(9,0,0))</f>
        <v>0</v>
      </c>
      <c r="I2" s="11" t="b">
        <f>AND(MOD($C2+VLOOKUP($B2,$S$2:$T$13,2,TRUE)/24,1)&lt;=TIME(17,0,0),MOD($D2+VLOOKUP($B2,$S$2:$T$13,2,TRUE)/24,1)&gt;TIME(17,0,0))</f>
        <v>0</v>
      </c>
      <c r="J2" s="11" t="b">
        <f>OR(MOD($C2+VLOOKUP($B2,$S$2:$T$13,2,TRUE)/24,1)&gt;TIME(17,0,0),MOD($D2+VLOOKUP($B2,$S$2:$T$13,2,TRUE)/24,1)&lt;TIME(9,0,0))</f>
        <v>1</v>
      </c>
      <c r="S2" t="s">
        <v>8</v>
      </c>
      <c r="T2" s="4">
        <v>-4</v>
      </c>
      <c r="U2" s="5">
        <v>45</v>
      </c>
      <c r="V2" s="5">
        <v>80</v>
      </c>
      <c r="W2">
        <f>COUNTIF(Telefonkönyv!$D$2:$D$63,'Hívások (2)'!S2)</f>
        <v>3</v>
      </c>
    </row>
    <row r="3" spans="1:23" x14ac:dyDescent="0.25">
      <c r="A3">
        <v>140</v>
      </c>
      <c r="B3" t="s">
        <v>5</v>
      </c>
      <c r="C3" s="3">
        <v>39972.360451388886</v>
      </c>
      <c r="D3" s="3">
        <v>39972.374618055554</v>
      </c>
      <c r="E3" s="2">
        <f t="shared" ref="E3:E66" si="0">D3-C3</f>
        <v>1.4166666667733807E-2</v>
      </c>
      <c r="F3" t="str">
        <f>CONCATENATE(INDEX(Telefonkönyv!$A$2:$A$63,MATCH('Hívások (2)'!A3,Telefonkönyv!$C$2:$C$63,0))," ",INDEX(Telefonkönyv!$B$2:$B$63,MATCH('Hívások (2)'!A3,Telefonkönyv!$C$2:$C$63,0)))</f>
        <v>Szunomár Flóra ügyintéző</v>
      </c>
      <c r="G3" s="5">
        <f t="shared" ref="G3:G66" si="1">VLOOKUP(B3,$S$2:$V$13,3,FALSE)+IF(SECOND(E3)=0,MINUTE(E3),MINUTE(E3)+1)*VLOOKUP(B3,$S$2:$V$13,4,FALSE)</f>
        <v>1725</v>
      </c>
      <c r="H3" s="11" t="b">
        <f t="shared" ref="H3:H66" si="2">AND(MOD($C3+VLOOKUP($B3,$S$2:$T$13,2,TRUE)/24,1)&lt;TIME(9,0,0),MOD($D3+VLOOKUP($B3,$S$2:$T$13,2,TRUE)/24,1)&gt;=TIME(9,0,0))</f>
        <v>0</v>
      </c>
      <c r="I3" s="11" t="b">
        <f t="shared" ref="I3:I66" si="3">AND(MOD($C3+VLOOKUP($B3,$S$2:$T$13,2,TRUE)/24,1)&lt;=TIME(17,0,0),MOD($D3+VLOOKUP($B3,$S$2:$T$13,2,TRUE)/24,1)&gt;TIME(17,0,0))</f>
        <v>0</v>
      </c>
      <c r="J3" s="11" t="b">
        <f t="shared" ref="J3:J66" si="4">OR(MOD($C3+VLOOKUP($B3,$S$2:$T$13,2,TRUE)/24,1)&gt;TIME(17,0,0),MOD($D3+VLOOKUP($B3,$S$2:$T$13,2,TRUE)/24,1)&lt;TIME(9,0,0))</f>
        <v>1</v>
      </c>
      <c r="S3" t="s">
        <v>10</v>
      </c>
      <c r="T3" s="4">
        <v>-5</v>
      </c>
      <c r="U3" s="5">
        <v>60</v>
      </c>
      <c r="V3" s="5">
        <v>85</v>
      </c>
      <c r="W3">
        <f>COUNTIF(Telefonkönyv!$D$2:$D$63,'Hívások (2)'!S3)</f>
        <v>4</v>
      </c>
    </row>
    <row r="4" spans="1:23" x14ac:dyDescent="0.25">
      <c r="A4">
        <v>147</v>
      </c>
      <c r="B4" t="s">
        <v>6</v>
      </c>
      <c r="C4" s="3">
        <v>39972.361122685186</v>
      </c>
      <c r="D4" s="3">
        <v>39972.378287037034</v>
      </c>
      <c r="E4" s="2">
        <f t="shared" si="0"/>
        <v>1.7164351847895887E-2</v>
      </c>
      <c r="F4" t="str">
        <f>CONCATENATE(INDEX(Telefonkönyv!$A$2:$A$63,MATCH('Hívások (2)'!A4,Telefonkönyv!$C$2:$C$63,0))," ",INDEX(Telefonkönyv!$B$2:$B$63,MATCH('Hívások (2)'!A4,Telefonkönyv!$C$2:$C$63,0)))</f>
        <v>Holman Edit felsővezető</v>
      </c>
      <c r="G4" s="5">
        <f t="shared" si="1"/>
        <v>2045</v>
      </c>
      <c r="H4" s="11" t="b">
        <f t="shared" si="2"/>
        <v>0</v>
      </c>
      <c r="I4" s="11" t="b">
        <f t="shared" si="3"/>
        <v>0</v>
      </c>
      <c r="J4" s="11" t="b">
        <f t="shared" si="4"/>
        <v>1</v>
      </c>
      <c r="S4" t="s">
        <v>5</v>
      </c>
      <c r="T4" s="7">
        <v>-4</v>
      </c>
      <c r="U4" s="5">
        <v>45</v>
      </c>
      <c r="V4" s="5">
        <v>80</v>
      </c>
      <c r="W4">
        <f>COUNTIF(Telefonkönyv!$D$2:$D$63,'Hívások (2)'!S4)</f>
        <v>9</v>
      </c>
    </row>
    <row r="5" spans="1:23" x14ac:dyDescent="0.25">
      <c r="A5">
        <v>132</v>
      </c>
      <c r="B5" t="s">
        <v>5</v>
      </c>
      <c r="C5" s="3">
        <v>39972.36755787037</v>
      </c>
      <c r="D5" s="3">
        <v>39972.390601851854</v>
      </c>
      <c r="E5" s="2">
        <f t="shared" si="0"/>
        <v>2.3043981484079268E-2</v>
      </c>
      <c r="F5" t="str">
        <f>CONCATENATE(INDEX(Telefonkönyv!$A$2:$A$63,MATCH('Hívások (2)'!A5,Telefonkönyv!$C$2:$C$63,0))," ",INDEX(Telefonkönyv!$B$2:$B$63,MATCH('Hívások (2)'!A5,Telefonkönyv!$C$2:$C$63,0)))</f>
        <v>Pap Zsófia ügyintéző</v>
      </c>
      <c r="G5" s="5">
        <f t="shared" si="1"/>
        <v>2765</v>
      </c>
      <c r="H5" s="11" t="b">
        <f t="shared" si="2"/>
        <v>0</v>
      </c>
      <c r="I5" s="11" t="b">
        <f t="shared" si="3"/>
        <v>0</v>
      </c>
      <c r="J5" s="11" t="b">
        <f t="shared" si="4"/>
        <v>1</v>
      </c>
      <c r="S5" t="s">
        <v>15</v>
      </c>
      <c r="T5" s="4">
        <v>-5</v>
      </c>
      <c r="U5" s="5">
        <v>60</v>
      </c>
      <c r="V5" s="5">
        <v>85</v>
      </c>
      <c r="W5">
        <f>COUNTIF(Telefonkönyv!$D$2:$D$63,'Hívások (2)'!S5)</f>
        <v>4</v>
      </c>
    </row>
    <row r="6" spans="1:23" x14ac:dyDescent="0.25">
      <c r="A6">
        <v>157</v>
      </c>
      <c r="B6" t="s">
        <v>6</v>
      </c>
      <c r="C6" s="3">
        <v>39972.369004629632</v>
      </c>
      <c r="D6" s="3">
        <v>39972.37703703704</v>
      </c>
      <c r="E6" s="2">
        <f t="shared" si="0"/>
        <v>8.0324074078816921E-3</v>
      </c>
      <c r="F6" t="str">
        <f>CONCATENATE(INDEX(Telefonkönyv!$A$2:$A$63,MATCH('Hívások (2)'!A6,Telefonkönyv!$C$2:$C$63,0))," ",INDEX(Telefonkönyv!$B$2:$B$63,MATCH('Hívások (2)'!A6,Telefonkönyv!$C$2:$C$63,0)))</f>
        <v>Tardos György ügyintéző</v>
      </c>
      <c r="G6" s="5">
        <f t="shared" si="1"/>
        <v>1005</v>
      </c>
      <c r="H6" s="11" t="b">
        <f t="shared" si="2"/>
        <v>0</v>
      </c>
      <c r="I6" s="11" t="b">
        <f t="shared" si="3"/>
        <v>0</v>
      </c>
      <c r="J6" s="11" t="b">
        <f t="shared" si="4"/>
        <v>1</v>
      </c>
      <c r="S6" t="s">
        <v>13</v>
      </c>
      <c r="T6" s="4">
        <v>-6</v>
      </c>
      <c r="U6" s="5">
        <v>45</v>
      </c>
      <c r="V6" s="5">
        <v>80</v>
      </c>
      <c r="W6">
        <f>COUNTIF(Telefonkönyv!$D$2:$D$63,'Hívások (2)'!S6)</f>
        <v>4</v>
      </c>
    </row>
    <row r="7" spans="1:23" x14ac:dyDescent="0.25">
      <c r="A7">
        <v>153</v>
      </c>
      <c r="B7" t="s">
        <v>7</v>
      </c>
      <c r="C7" s="3">
        <v>39972.369432870371</v>
      </c>
      <c r="D7" s="3">
        <v>39972.39539351852</v>
      </c>
      <c r="E7" s="2">
        <f t="shared" si="0"/>
        <v>2.5960648148611654E-2</v>
      </c>
      <c r="F7" t="str">
        <f>CONCATENATE(INDEX(Telefonkönyv!$A$2:$A$63,MATCH('Hívások (2)'!A7,Telefonkönyv!$C$2:$C$63,0))," ",INDEX(Telefonkönyv!$B$2:$B$63,MATCH('Hívások (2)'!A7,Telefonkönyv!$C$2:$C$63,0)))</f>
        <v>Bozsó Zsolt ügyintéző</v>
      </c>
      <c r="G7" s="5">
        <f t="shared" si="1"/>
        <v>2900</v>
      </c>
      <c r="H7" s="11" t="b">
        <f t="shared" si="2"/>
        <v>0</v>
      </c>
      <c r="I7" s="11" t="b">
        <f t="shared" si="3"/>
        <v>0</v>
      </c>
      <c r="J7" s="11" t="b">
        <f t="shared" si="4"/>
        <v>1</v>
      </c>
      <c r="S7" t="s">
        <v>6</v>
      </c>
      <c r="T7" s="4">
        <v>-5</v>
      </c>
      <c r="U7" s="5">
        <v>45</v>
      </c>
      <c r="V7" s="5">
        <v>80</v>
      </c>
      <c r="W7">
        <f>COUNTIF(Telefonkönyv!$D$2:$D$63,'Hívások (2)'!S7)</f>
        <v>2</v>
      </c>
    </row>
    <row r="8" spans="1:23" x14ac:dyDescent="0.25">
      <c r="A8">
        <v>106</v>
      </c>
      <c r="B8" t="s">
        <v>8</v>
      </c>
      <c r="C8" s="3">
        <v>39972.384421296294</v>
      </c>
      <c r="D8" s="3">
        <v>39972.390717592592</v>
      </c>
      <c r="E8" s="2">
        <f t="shared" si="0"/>
        <v>6.2962962983874604E-3</v>
      </c>
      <c r="F8" t="str">
        <f>CONCATENATE(INDEX(Telefonkönyv!$A$2:$A$63,MATCH('Hívások (2)'!A8,Telefonkönyv!$C$2:$C$63,0))," ",INDEX(Telefonkönyv!$B$2:$B$63,MATCH('Hívások (2)'!A8,Telefonkönyv!$C$2:$C$63,0)))</f>
        <v>Kalincsák Hanga ügyintéző</v>
      </c>
      <c r="G8" s="5">
        <f t="shared" si="1"/>
        <v>845</v>
      </c>
      <c r="H8" s="11" t="b">
        <f t="shared" si="2"/>
        <v>0</v>
      </c>
      <c r="I8" s="11" t="b">
        <f t="shared" si="3"/>
        <v>0</v>
      </c>
      <c r="J8" s="11" t="b">
        <f t="shared" si="4"/>
        <v>1</v>
      </c>
      <c r="S8" t="s">
        <v>9</v>
      </c>
      <c r="T8" s="4">
        <v>-6</v>
      </c>
      <c r="U8" s="5">
        <v>50</v>
      </c>
      <c r="V8" s="5">
        <v>75</v>
      </c>
      <c r="W8">
        <f>COUNTIF(Telefonkönyv!$D$2:$D$63,'Hívások (2)'!S8)</f>
        <v>6</v>
      </c>
    </row>
    <row r="9" spans="1:23" x14ac:dyDescent="0.25">
      <c r="A9">
        <v>139</v>
      </c>
      <c r="B9" t="s">
        <v>9</v>
      </c>
      <c r="C9" s="3">
        <v>39972.385069444441</v>
      </c>
      <c r="D9" s="3">
        <v>39972.38795138889</v>
      </c>
      <c r="E9" s="2">
        <f t="shared" si="0"/>
        <v>2.8819444487453438E-3</v>
      </c>
      <c r="F9" t="str">
        <f>CONCATENATE(INDEX(Telefonkönyv!$A$2:$A$63,MATCH('Hívások (2)'!A9,Telefonkönyv!$C$2:$C$63,0))," ",INDEX(Telefonkönyv!$B$2:$B$63,MATCH('Hívások (2)'!A9,Telefonkönyv!$C$2:$C$63,0)))</f>
        <v>Felner Ferenc ügyintéző</v>
      </c>
      <c r="G9" s="5">
        <f t="shared" si="1"/>
        <v>425</v>
      </c>
      <c r="H9" s="11" t="b">
        <f t="shared" si="2"/>
        <v>0</v>
      </c>
      <c r="I9" s="11" t="b">
        <f t="shared" si="3"/>
        <v>0</v>
      </c>
      <c r="J9" s="11" t="b">
        <f t="shared" si="4"/>
        <v>1</v>
      </c>
      <c r="S9" t="s">
        <v>11</v>
      </c>
      <c r="T9" s="4">
        <v>-5</v>
      </c>
      <c r="U9" s="5">
        <v>45</v>
      </c>
      <c r="V9" s="5">
        <v>80</v>
      </c>
      <c r="W9">
        <f>COUNTIF(Telefonkönyv!$D$2:$D$63,'Hívások (2)'!S9)</f>
        <v>4</v>
      </c>
    </row>
    <row r="10" spans="1:23" x14ac:dyDescent="0.25">
      <c r="A10">
        <v>143</v>
      </c>
      <c r="B10" t="s">
        <v>9</v>
      </c>
      <c r="C10" s="3">
        <v>39972.392916666664</v>
      </c>
      <c r="D10" s="3">
        <v>39972.419629629629</v>
      </c>
      <c r="E10" s="2">
        <f t="shared" si="0"/>
        <v>2.6712962964666076E-2</v>
      </c>
      <c r="F10" t="str">
        <f>CONCATENATE(INDEX(Telefonkönyv!$A$2:$A$63,MATCH('Hívások (2)'!A10,Telefonkönyv!$C$2:$C$63,0))," ",INDEX(Telefonkönyv!$B$2:$B$63,MATCH('Hívások (2)'!A10,Telefonkönyv!$C$2:$C$63,0)))</f>
        <v>Tringel Franciska ügyintéző</v>
      </c>
      <c r="G10" s="5">
        <f t="shared" si="1"/>
        <v>2975</v>
      </c>
      <c r="H10" s="11" t="b">
        <f t="shared" si="2"/>
        <v>0</v>
      </c>
      <c r="I10" s="11" t="b">
        <f t="shared" si="3"/>
        <v>0</v>
      </c>
      <c r="J10" s="11" t="b">
        <f t="shared" si="4"/>
        <v>1</v>
      </c>
      <c r="S10" t="s">
        <v>4</v>
      </c>
      <c r="T10" s="4">
        <v>-6</v>
      </c>
      <c r="U10" s="5">
        <v>60</v>
      </c>
      <c r="V10" s="5">
        <v>70</v>
      </c>
      <c r="W10">
        <f>COUNTIF(Telefonkönyv!$D$2:$D$63,'Hívások (2)'!S10)</f>
        <v>6</v>
      </c>
    </row>
    <row r="11" spans="1:23" x14ac:dyDescent="0.25">
      <c r="A11">
        <v>126</v>
      </c>
      <c r="B11" t="s">
        <v>4</v>
      </c>
      <c r="C11" s="3">
        <v>39972.393530092595</v>
      </c>
      <c r="D11" s="3">
        <v>39972.403032407405</v>
      </c>
      <c r="E11" s="2">
        <f t="shared" si="0"/>
        <v>9.5023148096515797E-3</v>
      </c>
      <c r="F11" t="str">
        <f>CONCATENATE(INDEX(Telefonkönyv!$A$2:$A$63,MATCH('Hívások (2)'!A11,Telefonkönyv!$C$2:$C$63,0))," ",INDEX(Telefonkönyv!$B$2:$B$63,MATCH('Hívások (2)'!A11,Telefonkönyv!$C$2:$C$63,0)))</f>
        <v>Hadviga Márton ügyintéző</v>
      </c>
      <c r="G11" s="5">
        <f t="shared" si="1"/>
        <v>1040</v>
      </c>
      <c r="H11" s="11" t="b">
        <f t="shared" si="2"/>
        <v>0</v>
      </c>
      <c r="I11" s="11" t="b">
        <f t="shared" si="3"/>
        <v>0</v>
      </c>
      <c r="J11" s="11" t="b">
        <f t="shared" si="4"/>
        <v>1</v>
      </c>
      <c r="S11" t="s">
        <v>12</v>
      </c>
      <c r="T11" s="4">
        <v>-4</v>
      </c>
      <c r="U11" s="5">
        <v>50</v>
      </c>
      <c r="V11" s="5">
        <v>75</v>
      </c>
      <c r="W11">
        <f>COUNTIF(Telefonkönyv!$D$2:$D$63,'Hívások (2)'!S11)</f>
        <v>2</v>
      </c>
    </row>
    <row r="12" spans="1:23" x14ac:dyDescent="0.25">
      <c r="A12">
        <v>103</v>
      </c>
      <c r="B12" t="s">
        <v>10</v>
      </c>
      <c r="C12" s="3">
        <v>39972.394652777781</v>
      </c>
      <c r="D12" s="3">
        <v>39972.433981481481</v>
      </c>
      <c r="E12" s="2">
        <f t="shared" si="0"/>
        <v>3.9328703700448386E-2</v>
      </c>
      <c r="F12" t="str">
        <f>CONCATENATE(INDEX(Telefonkönyv!$A$2:$A$63,MATCH('Hívások (2)'!A12,Telefonkönyv!$C$2:$C$63,0))," ",INDEX(Telefonkönyv!$B$2:$B$63,MATCH('Hívások (2)'!A12,Telefonkönyv!$C$2:$C$63,0)))</f>
        <v>Faluhelyi Csaba ügyintéző</v>
      </c>
      <c r="G12" s="5">
        <f t="shared" si="1"/>
        <v>4905</v>
      </c>
      <c r="H12" s="11" t="b">
        <f t="shared" si="2"/>
        <v>0</v>
      </c>
      <c r="I12" s="11" t="b">
        <f t="shared" si="3"/>
        <v>0</v>
      </c>
      <c r="J12" s="11" t="b">
        <f t="shared" si="4"/>
        <v>1</v>
      </c>
      <c r="S12" t="s">
        <v>14</v>
      </c>
      <c r="T12" s="4">
        <v>-4</v>
      </c>
      <c r="U12" s="5">
        <v>45</v>
      </c>
      <c r="V12" s="5">
        <v>80</v>
      </c>
      <c r="W12">
        <f>COUNTIF(Telefonkönyv!$D$2:$D$63,'Hívások (2)'!S12)</f>
        <v>4</v>
      </c>
    </row>
    <row r="13" spans="1:23" x14ac:dyDescent="0.25">
      <c r="A13">
        <v>128</v>
      </c>
      <c r="B13" t="s">
        <v>4</v>
      </c>
      <c r="C13" s="3">
        <v>39972.397037037037</v>
      </c>
      <c r="D13" s="3">
        <v>39972.403333333335</v>
      </c>
      <c r="E13" s="2">
        <f t="shared" si="0"/>
        <v>6.2962962983874604E-3</v>
      </c>
      <c r="F13" t="str">
        <f>CONCATENATE(INDEX(Telefonkönyv!$A$2:$A$63,MATCH('Hívások (2)'!A13,Telefonkönyv!$C$2:$C$63,0))," ",INDEX(Telefonkönyv!$B$2:$B$63,MATCH('Hívások (2)'!A13,Telefonkönyv!$C$2:$C$63,0)))</f>
        <v>Fogarasi Éva ügyintéző</v>
      </c>
      <c r="G13" s="5">
        <f t="shared" si="1"/>
        <v>760</v>
      </c>
      <c r="H13" s="11" t="b">
        <f t="shared" si="2"/>
        <v>0</v>
      </c>
      <c r="I13" s="11" t="b">
        <f t="shared" si="3"/>
        <v>0</v>
      </c>
      <c r="J13" s="11" t="b">
        <f t="shared" si="4"/>
        <v>1</v>
      </c>
      <c r="S13" t="s">
        <v>7</v>
      </c>
      <c r="T13" s="4">
        <v>-5</v>
      </c>
      <c r="U13" s="5">
        <v>50</v>
      </c>
      <c r="V13" s="5">
        <v>75</v>
      </c>
      <c r="W13">
        <f>COUNTIF(Telefonkönyv!$D$2:$D$63,'Hívások (2)'!S13)</f>
        <v>6</v>
      </c>
    </row>
    <row r="14" spans="1:23" x14ac:dyDescent="0.25">
      <c r="A14">
        <v>114</v>
      </c>
      <c r="B14" t="s">
        <v>11</v>
      </c>
      <c r="C14" s="3">
        <v>39972.400682870371</v>
      </c>
      <c r="D14" s="3">
        <v>39972.410300925927</v>
      </c>
      <c r="E14" s="2">
        <f t="shared" si="0"/>
        <v>9.6180555556202307E-3</v>
      </c>
      <c r="F14" t="str">
        <f>CONCATENATE(INDEX(Telefonkönyv!$A$2:$A$63,MATCH('Hívások (2)'!A14,Telefonkönyv!$C$2:$C$63,0))," ",INDEX(Telefonkönyv!$B$2:$B$63,MATCH('Hívások (2)'!A14,Telefonkönyv!$C$2:$C$63,0)))</f>
        <v>Bakonyi Mátyás ügyintéző</v>
      </c>
      <c r="G14" s="5">
        <f t="shared" si="1"/>
        <v>1165</v>
      </c>
      <c r="H14" s="11" t="b">
        <f t="shared" si="2"/>
        <v>0</v>
      </c>
      <c r="I14" s="11" t="b">
        <f t="shared" si="3"/>
        <v>0</v>
      </c>
      <c r="J14" s="11" t="b">
        <f t="shared" si="4"/>
        <v>1</v>
      </c>
    </row>
    <row r="15" spans="1:23" x14ac:dyDescent="0.25">
      <c r="A15">
        <v>131</v>
      </c>
      <c r="B15" t="s">
        <v>5</v>
      </c>
      <c r="C15" s="3">
        <v>39972.402129629627</v>
      </c>
      <c r="D15" s="3">
        <v>39972.436203703706</v>
      </c>
      <c r="E15" s="2">
        <f t="shared" si="0"/>
        <v>3.4074074079398997E-2</v>
      </c>
      <c r="F15" t="str">
        <f>CONCATENATE(INDEX(Telefonkönyv!$A$2:$A$63,MATCH('Hívások (2)'!A15,Telefonkönyv!$C$2:$C$63,0))," ",INDEX(Telefonkönyv!$B$2:$B$63,MATCH('Hívások (2)'!A15,Telefonkönyv!$C$2:$C$63,0)))</f>
        <v>Arany Attila ügyintéző</v>
      </c>
      <c r="G15" s="5">
        <f t="shared" si="1"/>
        <v>4045</v>
      </c>
      <c r="H15" s="11" t="b">
        <f t="shared" si="2"/>
        <v>0</v>
      </c>
      <c r="I15" s="11" t="b">
        <f t="shared" si="3"/>
        <v>0</v>
      </c>
      <c r="J15" s="11" t="b">
        <f t="shared" si="4"/>
        <v>1</v>
      </c>
    </row>
    <row r="16" spans="1:23" x14ac:dyDescent="0.25">
      <c r="A16">
        <v>117</v>
      </c>
      <c r="B16" t="s">
        <v>5</v>
      </c>
      <c r="C16" s="3">
        <v>39972.402800925927</v>
      </c>
      <c r="D16" s="3">
        <v>39972.433715277781</v>
      </c>
      <c r="E16" s="2">
        <f t="shared" si="0"/>
        <v>3.0914351853425615E-2</v>
      </c>
      <c r="F16" t="str">
        <f>CONCATENATE(INDEX(Telefonkönyv!$A$2:$A$63,MATCH('Hívások (2)'!A16,Telefonkönyv!$C$2:$C$63,0))," ",INDEX(Telefonkönyv!$B$2:$B$63,MATCH('Hívások (2)'!A16,Telefonkönyv!$C$2:$C$63,0)))</f>
        <v>Ordasi Judit ügyintéző</v>
      </c>
      <c r="G16" s="5">
        <f t="shared" si="1"/>
        <v>3645</v>
      </c>
      <c r="H16" s="11" t="b">
        <f t="shared" si="2"/>
        <v>0</v>
      </c>
      <c r="I16" s="11" t="b">
        <f t="shared" si="3"/>
        <v>0</v>
      </c>
      <c r="J16" s="11" t="b">
        <f t="shared" si="4"/>
        <v>1</v>
      </c>
      <c r="S16" s="13" t="s">
        <v>97</v>
      </c>
      <c r="T16" s="13"/>
      <c r="U16" s="13"/>
      <c r="V16" s="13"/>
      <c r="W16" s="13"/>
    </row>
    <row r="17" spans="1:23" ht="15" customHeight="1" x14ac:dyDescent="0.25">
      <c r="A17">
        <v>134</v>
      </c>
      <c r="B17" t="s">
        <v>4</v>
      </c>
      <c r="C17" s="3">
        <v>39972.404965277776</v>
      </c>
      <c r="D17" s="3">
        <v>39972.431296296294</v>
      </c>
      <c r="E17" s="2">
        <f t="shared" si="0"/>
        <v>2.6331018518249039E-2</v>
      </c>
      <c r="F17" t="str">
        <f>CONCATENATE(INDEX(Telefonkönyv!$A$2:$A$63,MATCH('Hívások (2)'!A17,Telefonkönyv!$C$2:$C$63,0))," ",INDEX(Telefonkönyv!$B$2:$B$63,MATCH('Hívások (2)'!A17,Telefonkönyv!$C$2:$C$63,0)))</f>
        <v>Kurinyec Kinga ügyintéző</v>
      </c>
      <c r="G17" s="5">
        <f t="shared" si="1"/>
        <v>2720</v>
      </c>
      <c r="H17" s="11" t="b">
        <f t="shared" si="2"/>
        <v>0</v>
      </c>
      <c r="I17" s="11" t="b">
        <f t="shared" si="3"/>
        <v>0</v>
      </c>
      <c r="J17" s="11" t="b">
        <f t="shared" si="4"/>
        <v>1</v>
      </c>
      <c r="S17" s="12" t="s">
        <v>98</v>
      </c>
      <c r="T17" s="12"/>
      <c r="U17" s="12"/>
      <c r="V17" s="12"/>
      <c r="W17" s="12"/>
    </row>
    <row r="18" spans="1:23" x14ac:dyDescent="0.25">
      <c r="A18">
        <v>148</v>
      </c>
      <c r="B18" t="s">
        <v>8</v>
      </c>
      <c r="C18" s="3">
        <v>39972.409351851849</v>
      </c>
      <c r="D18" s="3">
        <v>39972.441979166666</v>
      </c>
      <c r="E18" s="2">
        <f t="shared" si="0"/>
        <v>3.2627314816636499E-2</v>
      </c>
      <c r="F18" t="str">
        <f>CONCATENATE(INDEX(Telefonkönyv!$A$2:$A$63,MATCH('Hívások (2)'!A18,Telefonkönyv!$C$2:$C$63,0))," ",INDEX(Telefonkönyv!$B$2:$B$63,MATCH('Hívások (2)'!A18,Telefonkönyv!$C$2:$C$63,0)))</f>
        <v>Mester Zsuzsa középvezető</v>
      </c>
      <c r="G18" s="5">
        <f t="shared" si="1"/>
        <v>3805</v>
      </c>
      <c r="H18" s="11" t="b">
        <f t="shared" si="2"/>
        <v>0</v>
      </c>
      <c r="I18" s="11" t="b">
        <f t="shared" si="3"/>
        <v>0</v>
      </c>
      <c r="J18" s="11" t="b">
        <f t="shared" si="4"/>
        <v>1</v>
      </c>
    </row>
    <row r="19" spans="1:23" x14ac:dyDescent="0.25">
      <c r="A19">
        <v>136</v>
      </c>
      <c r="B19" t="s">
        <v>11</v>
      </c>
      <c r="C19" s="3">
        <v>39972.40960648148</v>
      </c>
      <c r="D19" s="3">
        <v>39972.444108796299</v>
      </c>
      <c r="E19" s="2">
        <f t="shared" si="0"/>
        <v>3.4502314818382729E-2</v>
      </c>
      <c r="F19" t="str">
        <f>CONCATENATE(INDEX(Telefonkönyv!$A$2:$A$63,MATCH('Hívások (2)'!A19,Telefonkönyv!$C$2:$C$63,0))," ",INDEX(Telefonkönyv!$B$2:$B$63,MATCH('Hívások (2)'!A19,Telefonkönyv!$C$2:$C$63,0)))</f>
        <v>Kégli Máté ügyintéző</v>
      </c>
      <c r="G19" s="5">
        <f t="shared" si="1"/>
        <v>4045</v>
      </c>
      <c r="H19" s="11" t="b">
        <f t="shared" si="2"/>
        <v>0</v>
      </c>
      <c r="I19" s="11" t="b">
        <f t="shared" si="3"/>
        <v>0</v>
      </c>
      <c r="J19" s="11" t="b">
        <f t="shared" si="4"/>
        <v>1</v>
      </c>
    </row>
    <row r="20" spans="1:23" x14ac:dyDescent="0.25">
      <c r="A20">
        <v>106</v>
      </c>
      <c r="B20" t="s">
        <v>8</v>
      </c>
      <c r="C20" s="3">
        <v>39972.413310185184</v>
      </c>
      <c r="D20" s="3">
        <v>39972.441562499997</v>
      </c>
      <c r="E20" s="2">
        <f t="shared" si="0"/>
        <v>2.8252314812561963E-2</v>
      </c>
      <c r="F20" t="str">
        <f>CONCATENATE(INDEX(Telefonkönyv!$A$2:$A$63,MATCH('Hívások (2)'!A20,Telefonkönyv!$C$2:$C$63,0))," ",INDEX(Telefonkönyv!$B$2:$B$63,MATCH('Hívások (2)'!A20,Telefonkönyv!$C$2:$C$63,0)))</f>
        <v>Kalincsák Hanga ügyintéző</v>
      </c>
      <c r="G20" s="5">
        <f t="shared" si="1"/>
        <v>3325</v>
      </c>
      <c r="H20" s="11" t="b">
        <f t="shared" si="2"/>
        <v>0</v>
      </c>
      <c r="I20" s="11" t="b">
        <f t="shared" si="3"/>
        <v>0</v>
      </c>
      <c r="J20" s="11" t="b">
        <f t="shared" si="4"/>
        <v>1</v>
      </c>
    </row>
    <row r="21" spans="1:23" x14ac:dyDescent="0.25">
      <c r="A21">
        <v>157</v>
      </c>
      <c r="B21" t="s">
        <v>6</v>
      </c>
      <c r="C21" s="3">
        <v>39972.415254629632</v>
      </c>
      <c r="D21" s="3">
        <v>39972.419340277775</v>
      </c>
      <c r="E21" s="2">
        <f t="shared" si="0"/>
        <v>4.0856481427908875E-3</v>
      </c>
      <c r="F21" t="str">
        <f>CONCATENATE(INDEX(Telefonkönyv!$A$2:$A$63,MATCH('Hívások (2)'!A21,Telefonkönyv!$C$2:$C$63,0))," ",INDEX(Telefonkönyv!$B$2:$B$63,MATCH('Hívások (2)'!A21,Telefonkönyv!$C$2:$C$63,0)))</f>
        <v>Tardos György ügyintéző</v>
      </c>
      <c r="G21" s="5">
        <f t="shared" si="1"/>
        <v>525</v>
      </c>
      <c r="H21" s="11" t="b">
        <f t="shared" si="2"/>
        <v>0</v>
      </c>
      <c r="I21" s="11" t="b">
        <f t="shared" si="3"/>
        <v>0</v>
      </c>
      <c r="J21" s="11" t="b">
        <f t="shared" si="4"/>
        <v>1</v>
      </c>
    </row>
    <row r="22" spans="1:23" x14ac:dyDescent="0.25">
      <c r="A22">
        <v>161</v>
      </c>
      <c r="B22" t="s">
        <v>9</v>
      </c>
      <c r="C22" s="3">
        <v>39972.418819444443</v>
      </c>
      <c r="D22" s="3">
        <v>39972.419942129629</v>
      </c>
      <c r="E22" s="2">
        <f t="shared" si="0"/>
        <v>1.1226851856918074E-3</v>
      </c>
      <c r="F22" t="str">
        <f>CONCATENATE(INDEX(Telefonkönyv!$A$2:$A$63,MATCH('Hívások (2)'!A22,Telefonkönyv!$C$2:$C$63,0))," ",INDEX(Telefonkönyv!$B$2:$B$63,MATCH('Hívások (2)'!A22,Telefonkönyv!$C$2:$C$63,0)))</f>
        <v>Gál Pál ügyintéző</v>
      </c>
      <c r="G22" s="5">
        <f t="shared" si="1"/>
        <v>200</v>
      </c>
      <c r="H22" s="11" t="b">
        <f t="shared" si="2"/>
        <v>0</v>
      </c>
      <c r="I22" s="11" t="b">
        <f t="shared" si="3"/>
        <v>0</v>
      </c>
      <c r="J22" s="11" t="b">
        <f t="shared" si="4"/>
        <v>1</v>
      </c>
    </row>
    <row r="23" spans="1:23" x14ac:dyDescent="0.25">
      <c r="A23">
        <v>158</v>
      </c>
      <c r="B23" t="s">
        <v>7</v>
      </c>
      <c r="C23" s="3">
        <v>39972.421064814815</v>
      </c>
      <c r="D23" s="3">
        <v>39972.447893518518</v>
      </c>
      <c r="E23" s="2">
        <f t="shared" si="0"/>
        <v>2.6828703703358769E-2</v>
      </c>
      <c r="F23" t="str">
        <f>CONCATENATE(INDEX(Telefonkönyv!$A$2:$A$63,MATCH('Hívások (2)'!A23,Telefonkönyv!$C$2:$C$63,0))," ",INDEX(Telefonkönyv!$B$2:$B$63,MATCH('Hívások (2)'!A23,Telefonkönyv!$C$2:$C$63,0)))</f>
        <v>Sánta Tibor középvezető</v>
      </c>
      <c r="G23" s="5">
        <f t="shared" si="1"/>
        <v>2975</v>
      </c>
      <c r="H23" s="11" t="b">
        <f t="shared" si="2"/>
        <v>0</v>
      </c>
      <c r="I23" s="11" t="b">
        <f t="shared" si="3"/>
        <v>0</v>
      </c>
      <c r="J23" s="11" t="b">
        <f t="shared" si="4"/>
        <v>1</v>
      </c>
    </row>
    <row r="24" spans="1:23" x14ac:dyDescent="0.25">
      <c r="A24">
        <v>145</v>
      </c>
      <c r="B24" t="s">
        <v>12</v>
      </c>
      <c r="C24" s="3">
        <v>39972.423356481479</v>
      </c>
      <c r="D24" s="3">
        <v>39972.464155092595</v>
      </c>
      <c r="E24" s="2">
        <f t="shared" si="0"/>
        <v>4.0798611116770189E-2</v>
      </c>
      <c r="F24" t="str">
        <f>CONCATENATE(INDEX(Telefonkönyv!$A$2:$A$63,MATCH('Hívások (2)'!A24,Telefonkönyv!$C$2:$C$63,0))," ",INDEX(Telefonkönyv!$B$2:$B$63,MATCH('Hívások (2)'!A24,Telefonkönyv!$C$2:$C$63,0)))</f>
        <v>Bednai Linda ügyintéző</v>
      </c>
      <c r="G24" s="5">
        <f t="shared" si="1"/>
        <v>4475</v>
      </c>
      <c r="H24" s="11" t="b">
        <f t="shared" si="2"/>
        <v>0</v>
      </c>
      <c r="I24" s="11" t="b">
        <f t="shared" si="3"/>
        <v>0</v>
      </c>
      <c r="J24" s="11" t="b">
        <f t="shared" si="4"/>
        <v>1</v>
      </c>
    </row>
    <row r="25" spans="1:23" x14ac:dyDescent="0.25">
      <c r="A25">
        <v>161</v>
      </c>
      <c r="B25" t="s">
        <v>9</v>
      </c>
      <c r="C25" s="3">
        <v>39972.424942129626</v>
      </c>
      <c r="D25" s="3">
        <v>39972.429895833331</v>
      </c>
      <c r="E25" s="2">
        <f t="shared" si="0"/>
        <v>4.9537037048139609E-3</v>
      </c>
      <c r="F25" t="str">
        <f>CONCATENATE(INDEX(Telefonkönyv!$A$2:$A$63,MATCH('Hívások (2)'!A25,Telefonkönyv!$C$2:$C$63,0))," ",INDEX(Telefonkönyv!$B$2:$B$63,MATCH('Hívások (2)'!A25,Telefonkönyv!$C$2:$C$63,0)))</f>
        <v>Gál Pál ügyintéző</v>
      </c>
      <c r="G25" s="5">
        <f t="shared" si="1"/>
        <v>650</v>
      </c>
      <c r="H25" s="11" t="b">
        <f t="shared" si="2"/>
        <v>0</v>
      </c>
      <c r="I25" s="11" t="b">
        <f t="shared" si="3"/>
        <v>0</v>
      </c>
      <c r="J25" s="11" t="b">
        <f t="shared" si="4"/>
        <v>1</v>
      </c>
    </row>
    <row r="26" spans="1:23" x14ac:dyDescent="0.25">
      <c r="A26">
        <v>124</v>
      </c>
      <c r="B26" t="s">
        <v>13</v>
      </c>
      <c r="C26" s="3">
        <v>39972.426342592589</v>
      </c>
      <c r="D26" s="3">
        <v>39972.429062499999</v>
      </c>
      <c r="E26" s="2">
        <f t="shared" si="0"/>
        <v>2.7199074102099985E-3</v>
      </c>
      <c r="F26" t="str">
        <f>CONCATENATE(INDEX(Telefonkönyv!$A$2:$A$63,MATCH('Hívások (2)'!A26,Telefonkönyv!$C$2:$C$63,0))," ",INDEX(Telefonkönyv!$B$2:$B$63,MATCH('Hívások (2)'!A26,Telefonkönyv!$C$2:$C$63,0)))</f>
        <v>Gelencsér László ügyintéző</v>
      </c>
      <c r="G26" s="5">
        <f t="shared" si="1"/>
        <v>365</v>
      </c>
      <c r="H26" s="11" t="b">
        <f t="shared" si="2"/>
        <v>0</v>
      </c>
      <c r="I26" s="11" t="b">
        <f t="shared" si="3"/>
        <v>0</v>
      </c>
      <c r="J26" s="11" t="b">
        <f t="shared" si="4"/>
        <v>1</v>
      </c>
    </row>
    <row r="27" spans="1:23" x14ac:dyDescent="0.25">
      <c r="A27">
        <v>159</v>
      </c>
      <c r="B27" t="s">
        <v>4</v>
      </c>
      <c r="C27" s="3">
        <v>39972.42765046296</v>
      </c>
      <c r="D27" s="3">
        <v>39972.436354166668</v>
      </c>
      <c r="E27" s="2">
        <f t="shared" si="0"/>
        <v>8.7037037083064206E-3</v>
      </c>
      <c r="F27" t="str">
        <f>CONCATENATE(INDEX(Telefonkönyv!$A$2:$A$63,MATCH('Hívások (2)'!A27,Telefonkönyv!$C$2:$C$63,0))," ",INDEX(Telefonkönyv!$B$2:$B$63,MATCH('Hívások (2)'!A27,Telefonkönyv!$C$2:$C$63,0)))</f>
        <v>Pap Nikolett ügyintéző</v>
      </c>
      <c r="G27" s="5">
        <f t="shared" si="1"/>
        <v>970</v>
      </c>
      <c r="H27" s="11" t="b">
        <f t="shared" si="2"/>
        <v>0</v>
      </c>
      <c r="I27" s="11" t="b">
        <f t="shared" si="3"/>
        <v>0</v>
      </c>
      <c r="J27" s="11" t="b">
        <f t="shared" si="4"/>
        <v>1</v>
      </c>
    </row>
    <row r="28" spans="1:23" x14ac:dyDescent="0.25">
      <c r="A28">
        <v>124</v>
      </c>
      <c r="B28" t="s">
        <v>13</v>
      </c>
      <c r="C28" s="3">
        <v>39972.4371875</v>
      </c>
      <c r="D28" s="3">
        <v>39972.438263888886</v>
      </c>
      <c r="E28" s="2">
        <f t="shared" si="0"/>
        <v>1.0763888858491555E-3</v>
      </c>
      <c r="F28" t="str">
        <f>CONCATENATE(INDEX(Telefonkönyv!$A$2:$A$63,MATCH('Hívások (2)'!A28,Telefonkönyv!$C$2:$C$63,0))," ",INDEX(Telefonkönyv!$B$2:$B$63,MATCH('Hívások (2)'!A28,Telefonkönyv!$C$2:$C$63,0)))</f>
        <v>Gelencsér László ügyintéző</v>
      </c>
      <c r="G28" s="5">
        <f t="shared" si="1"/>
        <v>205</v>
      </c>
      <c r="H28" s="11" t="b">
        <f t="shared" si="2"/>
        <v>0</v>
      </c>
      <c r="I28" s="11" t="b">
        <f t="shared" si="3"/>
        <v>0</v>
      </c>
      <c r="J28" s="11" t="b">
        <f t="shared" si="4"/>
        <v>1</v>
      </c>
    </row>
    <row r="29" spans="1:23" x14ac:dyDescent="0.25">
      <c r="A29">
        <v>119</v>
      </c>
      <c r="B29" t="s">
        <v>10</v>
      </c>
      <c r="C29" s="3">
        <v>39972.442233796297</v>
      </c>
      <c r="D29" s="3">
        <v>39972.451689814814</v>
      </c>
      <c r="E29" s="2">
        <f t="shared" si="0"/>
        <v>9.4560185170848854E-3</v>
      </c>
      <c r="F29" t="str">
        <f>CONCATENATE(INDEX(Telefonkönyv!$A$2:$A$63,MATCH('Hívások (2)'!A29,Telefonkönyv!$C$2:$C$63,0))," ",INDEX(Telefonkönyv!$B$2:$B$63,MATCH('Hívások (2)'!A29,Telefonkönyv!$C$2:$C$63,0)))</f>
        <v>Kövér Krisztina ügyintéző</v>
      </c>
      <c r="G29" s="5">
        <f t="shared" si="1"/>
        <v>1250</v>
      </c>
      <c r="H29" s="11" t="b">
        <f t="shared" si="2"/>
        <v>0</v>
      </c>
      <c r="I29" s="11" t="b">
        <f t="shared" si="3"/>
        <v>0</v>
      </c>
      <c r="J29" s="11" t="b">
        <f t="shared" si="4"/>
        <v>1</v>
      </c>
    </row>
    <row r="30" spans="1:23" x14ac:dyDescent="0.25">
      <c r="A30">
        <v>117</v>
      </c>
      <c r="B30" t="s">
        <v>5</v>
      </c>
      <c r="C30" s="3">
        <v>39972.443865740737</v>
      </c>
      <c r="D30" s="3">
        <v>39972.458449074074</v>
      </c>
      <c r="E30" s="2">
        <f t="shared" si="0"/>
        <v>1.4583333337213844E-2</v>
      </c>
      <c r="F30" t="str">
        <f>CONCATENATE(INDEX(Telefonkönyv!$A$2:$A$63,MATCH('Hívások (2)'!A30,Telefonkönyv!$C$2:$C$63,0))," ",INDEX(Telefonkönyv!$B$2:$B$63,MATCH('Hívások (2)'!A30,Telefonkönyv!$C$2:$C$63,0)))</f>
        <v>Ordasi Judit ügyintéző</v>
      </c>
      <c r="G30" s="5">
        <f t="shared" si="1"/>
        <v>1725</v>
      </c>
      <c r="H30" s="11" t="b">
        <f t="shared" si="2"/>
        <v>0</v>
      </c>
      <c r="I30" s="11" t="b">
        <f t="shared" si="3"/>
        <v>0</v>
      </c>
      <c r="J30" s="11" t="b">
        <f t="shared" si="4"/>
        <v>1</v>
      </c>
    </row>
    <row r="31" spans="1:23" x14ac:dyDescent="0.25">
      <c r="A31">
        <v>140</v>
      </c>
      <c r="B31" t="s">
        <v>5</v>
      </c>
      <c r="C31" s="3">
        <v>39972.446412037039</v>
      </c>
      <c r="D31" s="3">
        <v>39972.453287037039</v>
      </c>
      <c r="E31" s="2">
        <f t="shared" si="0"/>
        <v>6.8749999991268851E-3</v>
      </c>
      <c r="F31" t="str">
        <f>CONCATENATE(INDEX(Telefonkönyv!$A$2:$A$63,MATCH('Hívások (2)'!A31,Telefonkönyv!$C$2:$C$63,0))," ",INDEX(Telefonkönyv!$B$2:$B$63,MATCH('Hívások (2)'!A31,Telefonkönyv!$C$2:$C$63,0)))</f>
        <v>Szunomár Flóra ügyintéző</v>
      </c>
      <c r="G31" s="5">
        <f t="shared" si="1"/>
        <v>845</v>
      </c>
      <c r="H31" s="11" t="b">
        <f t="shared" si="2"/>
        <v>0</v>
      </c>
      <c r="I31" s="11" t="b">
        <f t="shared" si="3"/>
        <v>0</v>
      </c>
      <c r="J31" s="11" t="b">
        <f t="shared" si="4"/>
        <v>1</v>
      </c>
    </row>
    <row r="32" spans="1:23" x14ac:dyDescent="0.25">
      <c r="A32">
        <v>161</v>
      </c>
      <c r="B32" t="s">
        <v>9</v>
      </c>
      <c r="C32" s="3">
        <v>39972.446701388886</v>
      </c>
      <c r="D32" s="3">
        <v>39972.453275462962</v>
      </c>
      <c r="E32" s="2">
        <f t="shared" si="0"/>
        <v>6.5740740756154992E-3</v>
      </c>
      <c r="F32" t="str">
        <f>CONCATENATE(INDEX(Telefonkönyv!$A$2:$A$63,MATCH('Hívások (2)'!A32,Telefonkönyv!$C$2:$C$63,0))," ",INDEX(Telefonkönyv!$B$2:$B$63,MATCH('Hívások (2)'!A32,Telefonkönyv!$C$2:$C$63,0)))</f>
        <v>Gál Pál ügyintéző</v>
      </c>
      <c r="G32" s="5">
        <f t="shared" si="1"/>
        <v>800</v>
      </c>
      <c r="H32" s="11" t="b">
        <f t="shared" si="2"/>
        <v>0</v>
      </c>
      <c r="I32" s="11" t="b">
        <f t="shared" si="3"/>
        <v>0</v>
      </c>
      <c r="J32" s="11" t="b">
        <f t="shared" si="4"/>
        <v>1</v>
      </c>
    </row>
    <row r="33" spans="1:10" x14ac:dyDescent="0.25">
      <c r="A33">
        <v>134</v>
      </c>
      <c r="B33" t="s">
        <v>4</v>
      </c>
      <c r="C33" s="3">
        <v>39972.447442129633</v>
      </c>
      <c r="D33" s="3">
        <v>39972.474317129629</v>
      </c>
      <c r="E33" s="2">
        <f t="shared" si="0"/>
        <v>2.6874999995925464E-2</v>
      </c>
      <c r="F33" t="str">
        <f>CONCATENATE(INDEX(Telefonkönyv!$A$2:$A$63,MATCH('Hívások (2)'!A33,Telefonkönyv!$C$2:$C$63,0))," ",INDEX(Telefonkönyv!$B$2:$B$63,MATCH('Hívások (2)'!A33,Telefonkönyv!$C$2:$C$63,0)))</f>
        <v>Kurinyec Kinga ügyintéző</v>
      </c>
      <c r="G33" s="5">
        <f t="shared" si="1"/>
        <v>2790</v>
      </c>
      <c r="H33" s="11" t="b">
        <f t="shared" si="2"/>
        <v>0</v>
      </c>
      <c r="I33" s="11" t="b">
        <f t="shared" si="3"/>
        <v>0</v>
      </c>
      <c r="J33" s="11" t="b">
        <f t="shared" si="4"/>
        <v>1</v>
      </c>
    </row>
    <row r="34" spans="1:10" x14ac:dyDescent="0.25">
      <c r="A34">
        <v>105</v>
      </c>
      <c r="B34" t="s">
        <v>14</v>
      </c>
      <c r="C34" s="3">
        <v>39972.452638888892</v>
      </c>
      <c r="D34" s="3">
        <v>39972.468680555554</v>
      </c>
      <c r="E34" s="2">
        <f t="shared" si="0"/>
        <v>1.6041666662204079E-2</v>
      </c>
      <c r="F34" t="str">
        <f>CONCATENATE(INDEX(Telefonkönyv!$A$2:$A$63,MATCH('Hívások (2)'!A34,Telefonkönyv!$C$2:$C$63,0))," ",INDEX(Telefonkönyv!$B$2:$B$63,MATCH('Hívások (2)'!A34,Telefonkönyv!$C$2:$C$63,0)))</f>
        <v>Vadász Iván középvezető</v>
      </c>
      <c r="G34" s="5">
        <f t="shared" si="1"/>
        <v>1965</v>
      </c>
      <c r="H34" s="11" t="b">
        <f t="shared" si="2"/>
        <v>0</v>
      </c>
      <c r="I34" s="11" t="b">
        <f t="shared" si="3"/>
        <v>0</v>
      </c>
      <c r="J34" s="11" t="b">
        <f t="shared" si="4"/>
        <v>1</v>
      </c>
    </row>
    <row r="35" spans="1:10" x14ac:dyDescent="0.25">
      <c r="A35">
        <v>160</v>
      </c>
      <c r="B35" t="s">
        <v>14</v>
      </c>
      <c r="C35" s="3">
        <v>39972.45416666667</v>
      </c>
      <c r="D35" s="3">
        <v>39972.474259259259</v>
      </c>
      <c r="E35" s="2">
        <f t="shared" si="0"/>
        <v>2.0092592589207925E-2</v>
      </c>
      <c r="F35" t="str">
        <f>CONCATENATE(INDEX(Telefonkönyv!$A$2:$A$63,MATCH('Hívások (2)'!A35,Telefonkönyv!$C$2:$C$63,0))," ",INDEX(Telefonkönyv!$B$2:$B$63,MATCH('Hívások (2)'!A35,Telefonkönyv!$C$2:$C$63,0)))</f>
        <v>Fosztó Gábor ügyintéző</v>
      </c>
      <c r="G35" s="5">
        <f t="shared" si="1"/>
        <v>2365</v>
      </c>
      <c r="H35" s="11" t="b">
        <f t="shared" si="2"/>
        <v>0</v>
      </c>
      <c r="I35" s="11" t="b">
        <f t="shared" si="3"/>
        <v>0</v>
      </c>
      <c r="J35" s="11" t="b">
        <f t="shared" si="4"/>
        <v>1</v>
      </c>
    </row>
    <row r="36" spans="1:10" x14ac:dyDescent="0.25">
      <c r="A36">
        <v>147</v>
      </c>
      <c r="B36" t="s">
        <v>9</v>
      </c>
      <c r="C36" s="3">
        <v>39972.457476851851</v>
      </c>
      <c r="D36" s="3">
        <v>39972.496261574073</v>
      </c>
      <c r="E36" s="2">
        <f t="shared" si="0"/>
        <v>3.8784722222771961E-2</v>
      </c>
      <c r="F36" t="str">
        <f>CONCATENATE(INDEX(Telefonkönyv!$A$2:$A$63,MATCH('Hívások (2)'!A36,Telefonkönyv!$C$2:$C$63,0))," ",INDEX(Telefonkönyv!$B$2:$B$63,MATCH('Hívások (2)'!A36,Telefonkönyv!$C$2:$C$63,0)))</f>
        <v>Holman Edit felsővezető</v>
      </c>
      <c r="G36" s="5">
        <f t="shared" si="1"/>
        <v>4250</v>
      </c>
      <c r="H36" s="11" t="b">
        <f t="shared" si="2"/>
        <v>0</v>
      </c>
      <c r="I36" s="11" t="b">
        <f t="shared" si="3"/>
        <v>0</v>
      </c>
      <c r="J36" s="11" t="b">
        <f t="shared" si="4"/>
        <v>1</v>
      </c>
    </row>
    <row r="37" spans="1:10" x14ac:dyDescent="0.25">
      <c r="A37">
        <v>162</v>
      </c>
      <c r="B37" t="s">
        <v>5</v>
      </c>
      <c r="C37" s="3">
        <v>39972.459224537037</v>
      </c>
      <c r="D37" s="3">
        <v>39972.497187499997</v>
      </c>
      <c r="E37" s="2">
        <f t="shared" si="0"/>
        <v>3.796296296059154E-2</v>
      </c>
      <c r="F37" t="str">
        <f>CONCATENATE(INDEX(Telefonkönyv!$A$2:$A$63,MATCH('Hívások (2)'!A37,Telefonkönyv!$C$2:$C$63,0))," ",INDEX(Telefonkönyv!$B$2:$B$63,MATCH('Hívások (2)'!A37,Telefonkönyv!$C$2:$C$63,0)))</f>
        <v>Mészöly Endre ügyintéző</v>
      </c>
      <c r="G37" s="5">
        <f t="shared" si="1"/>
        <v>4445</v>
      </c>
      <c r="H37" s="11" t="b">
        <f t="shared" si="2"/>
        <v>0</v>
      </c>
      <c r="I37" s="11" t="b">
        <f t="shared" si="3"/>
        <v>0</v>
      </c>
      <c r="J37" s="11" t="b">
        <f t="shared" si="4"/>
        <v>1</v>
      </c>
    </row>
    <row r="38" spans="1:10" x14ac:dyDescent="0.25">
      <c r="A38">
        <v>110</v>
      </c>
      <c r="B38" t="s">
        <v>6</v>
      </c>
      <c r="C38" s="3">
        <v>39972.4606712963</v>
      </c>
      <c r="D38" s="3">
        <v>39972.482673611114</v>
      </c>
      <c r="E38" s="2">
        <f t="shared" si="0"/>
        <v>2.2002314814017154E-2</v>
      </c>
      <c r="F38" t="str">
        <f>CONCATENATE(INDEX(Telefonkönyv!$A$2:$A$63,MATCH('Hívások (2)'!A38,Telefonkönyv!$C$2:$C$63,0))," ",INDEX(Telefonkönyv!$B$2:$B$63,MATCH('Hívások (2)'!A38,Telefonkönyv!$C$2:$C$63,0)))</f>
        <v>Tóth Tímea középvezető</v>
      </c>
      <c r="G38" s="5">
        <f t="shared" si="1"/>
        <v>2605</v>
      </c>
      <c r="H38" s="11" t="b">
        <f t="shared" si="2"/>
        <v>0</v>
      </c>
      <c r="I38" s="11" t="b">
        <f t="shared" si="3"/>
        <v>0</v>
      </c>
      <c r="J38" s="11" t="b">
        <f t="shared" si="4"/>
        <v>1</v>
      </c>
    </row>
    <row r="39" spans="1:10" x14ac:dyDescent="0.25">
      <c r="A39">
        <v>114</v>
      </c>
      <c r="B39" t="s">
        <v>11</v>
      </c>
      <c r="C39" s="3">
        <v>39972.462893518517</v>
      </c>
      <c r="D39" s="3">
        <v>39972.468229166669</v>
      </c>
      <c r="E39" s="2">
        <f t="shared" si="0"/>
        <v>5.3356481512309983E-3</v>
      </c>
      <c r="F39" t="str">
        <f>CONCATENATE(INDEX(Telefonkönyv!$A$2:$A$63,MATCH('Hívások (2)'!A39,Telefonkönyv!$C$2:$C$63,0))," ",INDEX(Telefonkönyv!$B$2:$B$63,MATCH('Hívások (2)'!A39,Telefonkönyv!$C$2:$C$63,0)))</f>
        <v>Bakonyi Mátyás ügyintéző</v>
      </c>
      <c r="G39" s="5">
        <f t="shared" si="1"/>
        <v>685</v>
      </c>
      <c r="H39" s="11" t="b">
        <f t="shared" si="2"/>
        <v>0</v>
      </c>
      <c r="I39" s="11" t="b">
        <f t="shared" si="3"/>
        <v>0</v>
      </c>
      <c r="J39" s="11" t="b">
        <f t="shared" si="4"/>
        <v>1</v>
      </c>
    </row>
    <row r="40" spans="1:10" x14ac:dyDescent="0.25">
      <c r="A40">
        <v>143</v>
      </c>
      <c r="B40" t="s">
        <v>9</v>
      </c>
      <c r="C40" s="3">
        <v>39972.464398148149</v>
      </c>
      <c r="D40" s="3">
        <v>39972.497777777775</v>
      </c>
      <c r="E40" s="2">
        <f t="shared" si="0"/>
        <v>3.3379629625414964E-2</v>
      </c>
      <c r="F40" t="str">
        <f>CONCATENATE(INDEX(Telefonkönyv!$A$2:$A$63,MATCH('Hívások (2)'!A40,Telefonkönyv!$C$2:$C$63,0))," ",INDEX(Telefonkönyv!$B$2:$B$63,MATCH('Hívások (2)'!A40,Telefonkönyv!$C$2:$C$63,0)))</f>
        <v>Tringel Franciska ügyintéző</v>
      </c>
      <c r="G40" s="5">
        <f t="shared" si="1"/>
        <v>3725</v>
      </c>
      <c r="H40" s="11" t="b">
        <f t="shared" si="2"/>
        <v>0</v>
      </c>
      <c r="I40" s="11" t="b">
        <f t="shared" si="3"/>
        <v>0</v>
      </c>
      <c r="J40" s="11" t="b">
        <f t="shared" si="4"/>
        <v>1</v>
      </c>
    </row>
    <row r="41" spans="1:10" x14ac:dyDescent="0.25">
      <c r="A41">
        <v>108</v>
      </c>
      <c r="B41" t="s">
        <v>13</v>
      </c>
      <c r="C41" s="3">
        <v>39972.466874999998</v>
      </c>
      <c r="D41" s="3">
        <v>39972.508032407408</v>
      </c>
      <c r="E41" s="2">
        <f t="shared" si="0"/>
        <v>4.1157407409627922E-2</v>
      </c>
      <c r="F41" t="str">
        <f>CONCATENATE(INDEX(Telefonkönyv!$A$2:$A$63,MATCH('Hívások (2)'!A41,Telefonkönyv!$C$2:$C$63,0))," ",INDEX(Telefonkönyv!$B$2:$B$63,MATCH('Hívások (2)'!A41,Telefonkönyv!$C$2:$C$63,0)))</f>
        <v>Csurai Fruzsina ügyintéző</v>
      </c>
      <c r="G41" s="5">
        <f t="shared" si="1"/>
        <v>4845</v>
      </c>
      <c r="H41" s="11" t="b">
        <f t="shared" si="2"/>
        <v>0</v>
      </c>
      <c r="I41" s="11" t="b">
        <f t="shared" si="3"/>
        <v>0</v>
      </c>
      <c r="J41" s="11" t="b">
        <f t="shared" si="4"/>
        <v>1</v>
      </c>
    </row>
    <row r="42" spans="1:10" x14ac:dyDescent="0.25">
      <c r="A42">
        <v>112</v>
      </c>
      <c r="B42" t="s">
        <v>13</v>
      </c>
      <c r="C42" s="3">
        <v>39972.467777777776</v>
      </c>
      <c r="D42" s="3">
        <v>39972.487488425926</v>
      </c>
      <c r="E42" s="2">
        <f t="shared" si="0"/>
        <v>1.9710648150066845E-2</v>
      </c>
      <c r="F42" t="str">
        <f>CONCATENATE(INDEX(Telefonkönyv!$A$2:$A$63,MATCH('Hívások (2)'!A42,Telefonkönyv!$C$2:$C$63,0))," ",INDEX(Telefonkönyv!$B$2:$B$63,MATCH('Hívások (2)'!A42,Telefonkönyv!$C$2:$C$63,0)))</f>
        <v>Tóth Vanda ügyintéző</v>
      </c>
      <c r="G42" s="5">
        <f t="shared" si="1"/>
        <v>2365</v>
      </c>
      <c r="H42" s="11" t="b">
        <f t="shared" si="2"/>
        <v>0</v>
      </c>
      <c r="I42" s="11" t="b">
        <f t="shared" si="3"/>
        <v>0</v>
      </c>
      <c r="J42" s="11" t="b">
        <f t="shared" si="4"/>
        <v>1</v>
      </c>
    </row>
    <row r="43" spans="1:10" x14ac:dyDescent="0.25">
      <c r="A43">
        <v>128</v>
      </c>
      <c r="B43" t="s">
        <v>4</v>
      </c>
      <c r="C43" s="3">
        <v>39972.469224537039</v>
      </c>
      <c r="D43" s="3">
        <v>39972.4765625</v>
      </c>
      <c r="E43" s="2">
        <f t="shared" si="0"/>
        <v>7.3379629611736163E-3</v>
      </c>
      <c r="F43" t="str">
        <f>CONCATENATE(INDEX(Telefonkönyv!$A$2:$A$63,MATCH('Hívások (2)'!A43,Telefonkönyv!$C$2:$C$63,0))," ",INDEX(Telefonkönyv!$B$2:$B$63,MATCH('Hívások (2)'!A43,Telefonkönyv!$C$2:$C$63,0)))</f>
        <v>Fogarasi Éva ügyintéző</v>
      </c>
      <c r="G43" s="5">
        <f t="shared" si="1"/>
        <v>830</v>
      </c>
      <c r="H43" s="11" t="b">
        <f t="shared" si="2"/>
        <v>0</v>
      </c>
      <c r="I43" s="11" t="b">
        <f t="shared" si="3"/>
        <v>0</v>
      </c>
      <c r="J43" s="11" t="b">
        <f t="shared" si="4"/>
        <v>1</v>
      </c>
    </row>
    <row r="44" spans="1:10" x14ac:dyDescent="0.25">
      <c r="A44">
        <v>151</v>
      </c>
      <c r="B44" t="s">
        <v>15</v>
      </c>
      <c r="C44" s="3">
        <v>39972.470937500002</v>
      </c>
      <c r="D44" s="3">
        <v>39972.506273148145</v>
      </c>
      <c r="E44" s="2">
        <f t="shared" si="0"/>
        <v>3.5335648142790888E-2</v>
      </c>
      <c r="F44" t="str">
        <f>CONCATENATE(INDEX(Telefonkönyv!$A$2:$A$63,MATCH('Hívások (2)'!A44,Telefonkönyv!$C$2:$C$63,0))," ",INDEX(Telefonkönyv!$B$2:$B$63,MATCH('Hívások (2)'!A44,Telefonkönyv!$C$2:$C$63,0)))</f>
        <v>Lovas Helga ügyintéző</v>
      </c>
      <c r="G44" s="5">
        <f t="shared" si="1"/>
        <v>4395</v>
      </c>
      <c r="H44" s="11" t="b">
        <f t="shared" si="2"/>
        <v>0</v>
      </c>
      <c r="I44" s="11" t="b">
        <f t="shared" si="3"/>
        <v>0</v>
      </c>
      <c r="J44" s="11" t="b">
        <f t="shared" si="4"/>
        <v>1</v>
      </c>
    </row>
    <row r="45" spans="1:10" x14ac:dyDescent="0.25">
      <c r="A45">
        <v>160</v>
      </c>
      <c r="B45" t="s">
        <v>14</v>
      </c>
      <c r="C45" s="3">
        <v>39972.479803240742</v>
      </c>
      <c r="D45" s="3">
        <v>39972.507881944446</v>
      </c>
      <c r="E45" s="2">
        <f t="shared" si="0"/>
        <v>2.8078703704522923E-2</v>
      </c>
      <c r="F45" t="str">
        <f>CONCATENATE(INDEX(Telefonkönyv!$A$2:$A$63,MATCH('Hívások (2)'!A45,Telefonkönyv!$C$2:$C$63,0))," ",INDEX(Telefonkönyv!$B$2:$B$63,MATCH('Hívások (2)'!A45,Telefonkönyv!$C$2:$C$63,0)))</f>
        <v>Fosztó Gábor ügyintéző</v>
      </c>
      <c r="G45" s="5">
        <f t="shared" si="1"/>
        <v>3325</v>
      </c>
      <c r="H45" s="11" t="b">
        <f t="shared" si="2"/>
        <v>0</v>
      </c>
      <c r="I45" s="11" t="b">
        <f t="shared" si="3"/>
        <v>0</v>
      </c>
      <c r="J45" s="11" t="b">
        <f t="shared" si="4"/>
        <v>1</v>
      </c>
    </row>
    <row r="46" spans="1:10" x14ac:dyDescent="0.25">
      <c r="A46">
        <v>162</v>
      </c>
      <c r="B46" t="s">
        <v>5</v>
      </c>
      <c r="C46" s="3">
        <v>39972.499305555553</v>
      </c>
      <c r="D46" s="3">
        <v>39972.50273148148</v>
      </c>
      <c r="E46" s="2">
        <f t="shared" si="0"/>
        <v>3.425925926421769E-3</v>
      </c>
      <c r="F46" t="str">
        <f>CONCATENATE(INDEX(Telefonkönyv!$A$2:$A$63,MATCH('Hívások (2)'!A46,Telefonkönyv!$C$2:$C$63,0))," ",INDEX(Telefonkönyv!$B$2:$B$63,MATCH('Hívások (2)'!A46,Telefonkönyv!$C$2:$C$63,0)))</f>
        <v>Mészöly Endre ügyintéző</v>
      </c>
      <c r="G46" s="5">
        <f t="shared" si="1"/>
        <v>445</v>
      </c>
      <c r="H46" s="11" t="b">
        <f t="shared" si="2"/>
        <v>0</v>
      </c>
      <c r="I46" s="11" t="b">
        <f t="shared" si="3"/>
        <v>0</v>
      </c>
      <c r="J46" s="11" t="b">
        <f t="shared" si="4"/>
        <v>1</v>
      </c>
    </row>
    <row r="47" spans="1:10" x14ac:dyDescent="0.25">
      <c r="A47">
        <v>143</v>
      </c>
      <c r="B47" t="s">
        <v>9</v>
      </c>
      <c r="C47" s="3">
        <v>39972.501782407409</v>
      </c>
      <c r="D47" s="3">
        <v>39972.507650462961</v>
      </c>
      <c r="E47" s="2">
        <f t="shared" si="0"/>
        <v>5.8680555521277711E-3</v>
      </c>
      <c r="F47" t="str">
        <f>CONCATENATE(INDEX(Telefonkönyv!$A$2:$A$63,MATCH('Hívások (2)'!A47,Telefonkönyv!$C$2:$C$63,0))," ",INDEX(Telefonkönyv!$B$2:$B$63,MATCH('Hívások (2)'!A47,Telefonkönyv!$C$2:$C$63,0)))</f>
        <v>Tringel Franciska ügyintéző</v>
      </c>
      <c r="G47" s="5">
        <f t="shared" si="1"/>
        <v>725</v>
      </c>
      <c r="H47" s="11" t="b">
        <f t="shared" si="2"/>
        <v>0</v>
      </c>
      <c r="I47" s="11" t="b">
        <f t="shared" si="3"/>
        <v>0</v>
      </c>
      <c r="J47" s="11" t="b">
        <f t="shared" si="4"/>
        <v>1</v>
      </c>
    </row>
    <row r="48" spans="1:10" x14ac:dyDescent="0.25">
      <c r="A48">
        <v>116</v>
      </c>
      <c r="B48" t="s">
        <v>9</v>
      </c>
      <c r="C48" s="3">
        <v>39972.505127314813</v>
      </c>
      <c r="D48" s="3">
        <v>39972.533958333333</v>
      </c>
      <c r="E48" s="2">
        <f t="shared" si="0"/>
        <v>2.8831018520577345E-2</v>
      </c>
      <c r="F48" t="str">
        <f>CONCATENATE(INDEX(Telefonkönyv!$A$2:$A$63,MATCH('Hívások (2)'!A48,Telefonkönyv!$C$2:$C$63,0))," ",INDEX(Telefonkönyv!$B$2:$B$63,MATCH('Hívások (2)'!A48,Telefonkönyv!$C$2:$C$63,0)))</f>
        <v>Mák Anna ügyintéző</v>
      </c>
      <c r="G48" s="5">
        <f t="shared" si="1"/>
        <v>3200</v>
      </c>
      <c r="H48" s="11" t="b">
        <f t="shared" si="2"/>
        <v>0</v>
      </c>
      <c r="I48" s="11" t="b">
        <f t="shared" si="3"/>
        <v>0</v>
      </c>
      <c r="J48" s="11" t="b">
        <f t="shared" si="4"/>
        <v>1</v>
      </c>
    </row>
    <row r="49" spans="1:10" x14ac:dyDescent="0.25">
      <c r="A49">
        <v>131</v>
      </c>
      <c r="B49" t="s">
        <v>5</v>
      </c>
      <c r="C49" s="3">
        <v>39972.506273148145</v>
      </c>
      <c r="D49" s="3">
        <v>39972.526898148149</v>
      </c>
      <c r="E49" s="2">
        <f t="shared" si="0"/>
        <v>2.0625000004656613E-2</v>
      </c>
      <c r="F49" t="str">
        <f>CONCATENATE(INDEX(Telefonkönyv!$A$2:$A$63,MATCH('Hívások (2)'!A49,Telefonkönyv!$C$2:$C$63,0))," ",INDEX(Telefonkönyv!$B$2:$B$63,MATCH('Hívások (2)'!A49,Telefonkönyv!$C$2:$C$63,0)))</f>
        <v>Arany Attila ügyintéző</v>
      </c>
      <c r="G49" s="5">
        <f t="shared" si="1"/>
        <v>2445</v>
      </c>
      <c r="H49" s="11" t="b">
        <f t="shared" si="2"/>
        <v>0</v>
      </c>
      <c r="I49" s="11" t="b">
        <f t="shared" si="3"/>
        <v>0</v>
      </c>
      <c r="J49" s="11" t="b">
        <f t="shared" si="4"/>
        <v>1</v>
      </c>
    </row>
    <row r="50" spans="1:10" x14ac:dyDescent="0.25">
      <c r="A50">
        <v>155</v>
      </c>
      <c r="B50" t="s">
        <v>9</v>
      </c>
      <c r="C50" s="3">
        <v>39972.507638888892</v>
      </c>
      <c r="D50" s="3">
        <v>39972.514456018522</v>
      </c>
      <c r="E50" s="2">
        <f t="shared" si="0"/>
        <v>6.8171296297805384E-3</v>
      </c>
      <c r="F50" t="str">
        <f>CONCATENATE(INDEX(Telefonkönyv!$A$2:$A$63,MATCH('Hívások (2)'!A50,Telefonkönyv!$C$2:$C$63,0))," ",INDEX(Telefonkönyv!$B$2:$B$63,MATCH('Hívások (2)'!A50,Telefonkönyv!$C$2:$C$63,0)))</f>
        <v>Bölöni Antal ügyintéző</v>
      </c>
      <c r="G50" s="5">
        <f t="shared" si="1"/>
        <v>800</v>
      </c>
      <c r="H50" s="11" t="b">
        <f t="shared" si="2"/>
        <v>0</v>
      </c>
      <c r="I50" s="11" t="b">
        <f t="shared" si="3"/>
        <v>0</v>
      </c>
      <c r="J50" s="11" t="b">
        <f t="shared" si="4"/>
        <v>1</v>
      </c>
    </row>
    <row r="51" spans="1:10" x14ac:dyDescent="0.25">
      <c r="A51">
        <v>128</v>
      </c>
      <c r="B51" t="s">
        <v>4</v>
      </c>
      <c r="C51" s="3">
        <v>39972.508796296293</v>
      </c>
      <c r="D51" s="3">
        <v>39972.522511574076</v>
      </c>
      <c r="E51" s="2">
        <f t="shared" si="0"/>
        <v>1.3715277782466728E-2</v>
      </c>
      <c r="F51" t="str">
        <f>CONCATENATE(INDEX(Telefonkönyv!$A$2:$A$63,MATCH('Hívások (2)'!A51,Telefonkönyv!$C$2:$C$63,0))," ",INDEX(Telefonkönyv!$B$2:$B$63,MATCH('Hívások (2)'!A51,Telefonkönyv!$C$2:$C$63,0)))</f>
        <v>Fogarasi Éva ügyintéző</v>
      </c>
      <c r="G51" s="5">
        <f t="shared" si="1"/>
        <v>1460</v>
      </c>
      <c r="H51" s="11" t="b">
        <f t="shared" si="2"/>
        <v>0</v>
      </c>
      <c r="I51" s="11" t="b">
        <f t="shared" si="3"/>
        <v>0</v>
      </c>
      <c r="J51" s="11" t="b">
        <f t="shared" si="4"/>
        <v>1</v>
      </c>
    </row>
    <row r="52" spans="1:10" x14ac:dyDescent="0.25">
      <c r="A52">
        <v>112</v>
      </c>
      <c r="B52" t="s">
        <v>13</v>
      </c>
      <c r="C52" s="3">
        <v>39972.510659722226</v>
      </c>
      <c r="D52" s="3">
        <v>39972.511076388888</v>
      </c>
      <c r="E52" s="2">
        <f t="shared" si="0"/>
        <v>4.1666666220407933E-4</v>
      </c>
      <c r="F52" t="str">
        <f>CONCATENATE(INDEX(Telefonkönyv!$A$2:$A$63,MATCH('Hívások (2)'!A52,Telefonkönyv!$C$2:$C$63,0))," ",INDEX(Telefonkönyv!$B$2:$B$63,MATCH('Hívások (2)'!A52,Telefonkönyv!$C$2:$C$63,0)))</f>
        <v>Tóth Vanda ügyintéző</v>
      </c>
      <c r="G52" s="5">
        <f t="shared" si="1"/>
        <v>125</v>
      </c>
      <c r="H52" s="11" t="b">
        <f t="shared" si="2"/>
        <v>0</v>
      </c>
      <c r="I52" s="11" t="b">
        <f t="shared" si="3"/>
        <v>0</v>
      </c>
      <c r="J52" s="11" t="b">
        <f t="shared" si="4"/>
        <v>1</v>
      </c>
    </row>
    <row r="53" spans="1:10" x14ac:dyDescent="0.25">
      <c r="A53">
        <v>108</v>
      </c>
      <c r="B53" t="s">
        <v>13</v>
      </c>
      <c r="C53" s="3">
        <v>39972.511944444443</v>
      </c>
      <c r="D53" s="3">
        <v>39972.515694444446</v>
      </c>
      <c r="E53" s="2">
        <f t="shared" si="0"/>
        <v>3.7500000034924597E-3</v>
      </c>
      <c r="F53" t="str">
        <f>CONCATENATE(INDEX(Telefonkönyv!$A$2:$A$63,MATCH('Hívások (2)'!A53,Telefonkönyv!$C$2:$C$63,0))," ",INDEX(Telefonkönyv!$B$2:$B$63,MATCH('Hívások (2)'!A53,Telefonkönyv!$C$2:$C$63,0)))</f>
        <v>Csurai Fruzsina ügyintéző</v>
      </c>
      <c r="G53" s="5">
        <f t="shared" si="1"/>
        <v>525</v>
      </c>
      <c r="H53" s="11" t="b">
        <f t="shared" si="2"/>
        <v>0</v>
      </c>
      <c r="I53" s="11" t="b">
        <f t="shared" si="3"/>
        <v>0</v>
      </c>
      <c r="J53" s="11" t="b">
        <f t="shared" si="4"/>
        <v>1</v>
      </c>
    </row>
    <row r="54" spans="1:10" x14ac:dyDescent="0.25">
      <c r="A54">
        <v>136</v>
      </c>
      <c r="B54" t="s">
        <v>11</v>
      </c>
      <c r="C54" s="3">
        <v>39972.513506944444</v>
      </c>
      <c r="D54" s="3">
        <v>39972.527048611111</v>
      </c>
      <c r="E54" s="2">
        <f t="shared" si="0"/>
        <v>1.3541666667151731E-2</v>
      </c>
      <c r="F54" t="str">
        <f>CONCATENATE(INDEX(Telefonkönyv!$A$2:$A$63,MATCH('Hívások (2)'!A54,Telefonkönyv!$C$2:$C$63,0))," ",INDEX(Telefonkönyv!$B$2:$B$63,MATCH('Hívások (2)'!A54,Telefonkönyv!$C$2:$C$63,0)))</f>
        <v>Kégli Máté ügyintéző</v>
      </c>
      <c r="G54" s="5">
        <f t="shared" si="1"/>
        <v>1645</v>
      </c>
      <c r="H54" s="11" t="b">
        <f t="shared" si="2"/>
        <v>0</v>
      </c>
      <c r="I54" s="11" t="b">
        <f t="shared" si="3"/>
        <v>0</v>
      </c>
      <c r="J54" s="11" t="b">
        <f t="shared" si="4"/>
        <v>1</v>
      </c>
    </row>
    <row r="55" spans="1:10" x14ac:dyDescent="0.25">
      <c r="A55">
        <v>137</v>
      </c>
      <c r="B55" t="s">
        <v>9</v>
      </c>
      <c r="C55" s="3">
        <v>39972.513692129629</v>
      </c>
      <c r="D55" s="3">
        <v>39972.543020833335</v>
      </c>
      <c r="E55" s="2">
        <f t="shared" si="0"/>
        <v>2.9328703705687076E-2</v>
      </c>
      <c r="F55" t="str">
        <f>CONCATENATE(INDEX(Telefonkönyv!$A$2:$A$63,MATCH('Hívások (2)'!A55,Telefonkönyv!$C$2:$C$63,0))," ",INDEX(Telefonkönyv!$B$2:$B$63,MATCH('Hívások (2)'!A55,Telefonkönyv!$C$2:$C$63,0)))</f>
        <v>Bertalan József ügyintéző</v>
      </c>
      <c r="G55" s="5">
        <f t="shared" si="1"/>
        <v>3275</v>
      </c>
      <c r="H55" s="11" t="b">
        <f t="shared" si="2"/>
        <v>0</v>
      </c>
      <c r="I55" s="11" t="b">
        <f t="shared" si="3"/>
        <v>0</v>
      </c>
      <c r="J55" s="11" t="b">
        <f t="shared" si="4"/>
        <v>1</v>
      </c>
    </row>
    <row r="56" spans="1:10" x14ac:dyDescent="0.25">
      <c r="A56">
        <v>152</v>
      </c>
      <c r="B56" t="s">
        <v>6</v>
      </c>
      <c r="C56" s="3">
        <v>39972.515347222223</v>
      </c>
      <c r="D56" s="3">
        <v>39972.52847222222</v>
      </c>
      <c r="E56" s="2">
        <f t="shared" si="0"/>
        <v>1.3124999997671694E-2</v>
      </c>
      <c r="F56" t="str">
        <f>CONCATENATE(INDEX(Telefonkönyv!$A$2:$A$63,MATCH('Hívások (2)'!A56,Telefonkönyv!$C$2:$C$63,0))," ",INDEX(Telefonkönyv!$B$2:$B$63,MATCH('Hívások (2)'!A56,Telefonkönyv!$C$2:$C$63,0)))</f>
        <v>Viola Klára ügyintéző</v>
      </c>
      <c r="G56" s="5">
        <f t="shared" si="1"/>
        <v>1565</v>
      </c>
      <c r="H56" s="11" t="b">
        <f t="shared" si="2"/>
        <v>0</v>
      </c>
      <c r="I56" s="11" t="b">
        <f t="shared" si="3"/>
        <v>0</v>
      </c>
      <c r="J56" s="11" t="b">
        <f t="shared" si="4"/>
        <v>1</v>
      </c>
    </row>
    <row r="57" spans="1:10" x14ac:dyDescent="0.25">
      <c r="A57">
        <v>160</v>
      </c>
      <c r="B57" t="s">
        <v>14</v>
      </c>
      <c r="C57" s="3">
        <v>39972.51766203704</v>
      </c>
      <c r="D57" s="3">
        <v>39972.554247685184</v>
      </c>
      <c r="E57" s="2">
        <f t="shared" si="0"/>
        <v>3.6585648143955041E-2</v>
      </c>
      <c r="F57" t="str">
        <f>CONCATENATE(INDEX(Telefonkönyv!$A$2:$A$63,MATCH('Hívások (2)'!A57,Telefonkönyv!$C$2:$C$63,0))," ",INDEX(Telefonkönyv!$B$2:$B$63,MATCH('Hívások (2)'!A57,Telefonkönyv!$C$2:$C$63,0)))</f>
        <v>Fosztó Gábor ügyintéző</v>
      </c>
      <c r="G57" s="5">
        <f t="shared" si="1"/>
        <v>4285</v>
      </c>
      <c r="H57" s="11" t="b">
        <f t="shared" si="2"/>
        <v>1</v>
      </c>
      <c r="I57" s="11" t="b">
        <f t="shared" si="3"/>
        <v>0</v>
      </c>
      <c r="J57" s="11" t="b">
        <f t="shared" si="4"/>
        <v>0</v>
      </c>
    </row>
    <row r="58" spans="1:10" x14ac:dyDescent="0.25">
      <c r="A58">
        <v>123</v>
      </c>
      <c r="B58" t="s">
        <v>7</v>
      </c>
      <c r="C58" s="3">
        <v>39972.524027777778</v>
      </c>
      <c r="D58" s="3">
        <v>39972.540405092594</v>
      </c>
      <c r="E58" s="2">
        <f t="shared" si="0"/>
        <v>1.6377314816054422E-2</v>
      </c>
      <c r="F58" t="str">
        <f>CONCATENATE(INDEX(Telefonkönyv!$A$2:$A$63,MATCH('Hívások (2)'!A58,Telefonkönyv!$C$2:$C$63,0))," ",INDEX(Telefonkönyv!$B$2:$B$63,MATCH('Hívások (2)'!A58,Telefonkönyv!$C$2:$C$63,0)))</f>
        <v>Juhász Andrea ügyintéző</v>
      </c>
      <c r="G58" s="5">
        <f t="shared" si="1"/>
        <v>1850</v>
      </c>
      <c r="H58" s="11" t="b">
        <f t="shared" si="2"/>
        <v>0</v>
      </c>
      <c r="I58" s="11" t="b">
        <f t="shared" si="3"/>
        <v>0</v>
      </c>
      <c r="J58" s="11" t="b">
        <f t="shared" si="4"/>
        <v>1</v>
      </c>
    </row>
    <row r="59" spans="1:10" x14ac:dyDescent="0.25">
      <c r="A59">
        <v>143</v>
      </c>
      <c r="B59" t="s">
        <v>9</v>
      </c>
      <c r="C59" s="3">
        <v>39972.529953703706</v>
      </c>
      <c r="D59" s="3">
        <v>39972.555578703701</v>
      </c>
      <c r="E59" s="2">
        <f t="shared" si="0"/>
        <v>2.5624999994761311E-2</v>
      </c>
      <c r="F59" t="str">
        <f>CONCATENATE(INDEX(Telefonkönyv!$A$2:$A$63,MATCH('Hívások (2)'!A59,Telefonkönyv!$C$2:$C$63,0))," ",INDEX(Telefonkönyv!$B$2:$B$63,MATCH('Hívások (2)'!A59,Telefonkönyv!$C$2:$C$63,0)))</f>
        <v>Tringel Franciska ügyintéző</v>
      </c>
      <c r="G59" s="5">
        <f t="shared" si="1"/>
        <v>2825</v>
      </c>
      <c r="H59" s="11" t="b">
        <f t="shared" si="2"/>
        <v>0</v>
      </c>
      <c r="I59" s="11" t="b">
        <f t="shared" si="3"/>
        <v>0</v>
      </c>
      <c r="J59" s="11" t="b">
        <f t="shared" si="4"/>
        <v>1</v>
      </c>
    </row>
    <row r="60" spans="1:10" x14ac:dyDescent="0.25">
      <c r="A60">
        <v>110</v>
      </c>
      <c r="B60" t="s">
        <v>12</v>
      </c>
      <c r="C60" s="3">
        <v>39972.530694444446</v>
      </c>
      <c r="D60" s="3">
        <v>39972.563576388886</v>
      </c>
      <c r="E60" s="2">
        <f t="shared" si="0"/>
        <v>3.2881944440305233E-2</v>
      </c>
      <c r="F60" t="str">
        <f>CONCATENATE(INDEX(Telefonkönyv!$A$2:$A$63,MATCH('Hívások (2)'!A60,Telefonkönyv!$C$2:$C$63,0))," ",INDEX(Telefonkönyv!$B$2:$B$63,MATCH('Hívások (2)'!A60,Telefonkönyv!$C$2:$C$63,0)))</f>
        <v>Tóth Tímea középvezető</v>
      </c>
      <c r="G60" s="5">
        <f t="shared" si="1"/>
        <v>3650</v>
      </c>
      <c r="H60" s="11" t="b">
        <f t="shared" si="2"/>
        <v>1</v>
      </c>
      <c r="I60" s="11" t="b">
        <f t="shared" si="3"/>
        <v>0</v>
      </c>
      <c r="J60" s="11" t="b">
        <f t="shared" si="4"/>
        <v>0</v>
      </c>
    </row>
    <row r="61" spans="1:10" x14ac:dyDescent="0.25">
      <c r="A61">
        <v>132</v>
      </c>
      <c r="B61" t="s">
        <v>5</v>
      </c>
      <c r="C61" s="3">
        <v>39972.533217592594</v>
      </c>
      <c r="D61" s="3">
        <v>39972.541967592595</v>
      </c>
      <c r="E61" s="2">
        <f t="shared" si="0"/>
        <v>8.7500000008731149E-3</v>
      </c>
      <c r="F61" t="str">
        <f>CONCATENATE(INDEX(Telefonkönyv!$A$2:$A$63,MATCH('Hívások (2)'!A61,Telefonkönyv!$C$2:$C$63,0))," ",INDEX(Telefonkönyv!$B$2:$B$63,MATCH('Hívások (2)'!A61,Telefonkönyv!$C$2:$C$63,0)))</f>
        <v>Pap Zsófia ügyintéző</v>
      </c>
      <c r="G61" s="5">
        <f t="shared" si="1"/>
        <v>1085</v>
      </c>
      <c r="H61" s="11" t="b">
        <f t="shared" si="2"/>
        <v>1</v>
      </c>
      <c r="I61" s="11" t="b">
        <f t="shared" si="3"/>
        <v>0</v>
      </c>
      <c r="J61" s="11" t="b">
        <f t="shared" si="4"/>
        <v>0</v>
      </c>
    </row>
    <row r="62" spans="1:10" x14ac:dyDescent="0.25">
      <c r="A62">
        <v>125</v>
      </c>
      <c r="B62" t="s">
        <v>8</v>
      </c>
      <c r="C62" s="3">
        <v>39972.535798611112</v>
      </c>
      <c r="D62" s="3">
        <v>39972.539490740739</v>
      </c>
      <c r="E62" s="2">
        <f t="shared" si="0"/>
        <v>3.6921296268701553E-3</v>
      </c>
      <c r="F62" t="str">
        <f>CONCATENATE(INDEX(Telefonkönyv!$A$2:$A$63,MATCH('Hívások (2)'!A62,Telefonkönyv!$C$2:$C$63,0))," ",INDEX(Telefonkönyv!$B$2:$B$63,MATCH('Hívások (2)'!A62,Telefonkönyv!$C$2:$C$63,0)))</f>
        <v>Éhes Piroska ügyintéző</v>
      </c>
      <c r="G62" s="5">
        <f t="shared" si="1"/>
        <v>525</v>
      </c>
      <c r="H62" s="11" t="b">
        <f t="shared" si="2"/>
        <v>0</v>
      </c>
      <c r="I62" s="11" t="b">
        <f t="shared" si="3"/>
        <v>0</v>
      </c>
      <c r="J62" s="11" t="b">
        <f t="shared" si="4"/>
        <v>1</v>
      </c>
    </row>
    <row r="63" spans="1:10" x14ac:dyDescent="0.25">
      <c r="A63">
        <v>155</v>
      </c>
      <c r="B63" t="s">
        <v>9</v>
      </c>
      <c r="C63" s="3">
        <v>39972.536585648151</v>
      </c>
      <c r="D63" s="3">
        <v>39972.570092592592</v>
      </c>
      <c r="E63" s="2">
        <f t="shared" si="0"/>
        <v>3.350694444088731E-2</v>
      </c>
      <c r="F63" t="str">
        <f>CONCATENATE(INDEX(Telefonkönyv!$A$2:$A$63,MATCH('Hívások (2)'!A63,Telefonkönyv!$C$2:$C$63,0))," ",INDEX(Telefonkönyv!$B$2:$B$63,MATCH('Hívások (2)'!A63,Telefonkönyv!$C$2:$C$63,0)))</f>
        <v>Bölöni Antal ügyintéző</v>
      </c>
      <c r="G63" s="5">
        <f t="shared" si="1"/>
        <v>3725</v>
      </c>
      <c r="H63" s="11" t="b">
        <f t="shared" si="2"/>
        <v>0</v>
      </c>
      <c r="I63" s="11" t="b">
        <f t="shared" si="3"/>
        <v>0</v>
      </c>
      <c r="J63" s="11" t="b">
        <f t="shared" si="4"/>
        <v>1</v>
      </c>
    </row>
    <row r="64" spans="1:10" x14ac:dyDescent="0.25">
      <c r="A64">
        <v>151</v>
      </c>
      <c r="B64" t="s">
        <v>15</v>
      </c>
      <c r="C64" s="3">
        <v>39972.536782407406</v>
      </c>
      <c r="D64" s="3">
        <v>39972.539444444446</v>
      </c>
      <c r="E64" s="2">
        <f t="shared" si="0"/>
        <v>2.6620370408636518E-3</v>
      </c>
      <c r="F64" t="str">
        <f>CONCATENATE(INDEX(Telefonkönyv!$A$2:$A$63,MATCH('Hívások (2)'!A64,Telefonkönyv!$C$2:$C$63,0))," ",INDEX(Telefonkönyv!$B$2:$B$63,MATCH('Hívások (2)'!A64,Telefonkönyv!$C$2:$C$63,0)))</f>
        <v>Lovas Helga ügyintéző</v>
      </c>
      <c r="G64" s="5">
        <f t="shared" si="1"/>
        <v>400</v>
      </c>
      <c r="H64" s="11" t="b">
        <f t="shared" si="2"/>
        <v>0</v>
      </c>
      <c r="I64" s="11" t="b">
        <f t="shared" si="3"/>
        <v>0</v>
      </c>
      <c r="J64" s="11" t="b">
        <f t="shared" si="4"/>
        <v>1</v>
      </c>
    </row>
    <row r="65" spans="1:10" x14ac:dyDescent="0.25">
      <c r="A65">
        <v>130</v>
      </c>
      <c r="B65" t="s">
        <v>10</v>
      </c>
      <c r="C65" s="3">
        <v>39972.537222222221</v>
      </c>
      <c r="D65" s="3">
        <v>39972.544178240743</v>
      </c>
      <c r="E65" s="2">
        <f t="shared" si="0"/>
        <v>6.9560185220325366E-3</v>
      </c>
      <c r="F65" t="str">
        <f>CONCATENATE(INDEX(Telefonkönyv!$A$2:$A$63,MATCH('Hívások (2)'!A65,Telefonkönyv!$C$2:$C$63,0))," ",INDEX(Telefonkönyv!$B$2:$B$63,MATCH('Hívások (2)'!A65,Telefonkönyv!$C$2:$C$63,0)))</f>
        <v>Gál Zsuzsa ügyintéző</v>
      </c>
      <c r="G65" s="5">
        <f t="shared" si="1"/>
        <v>995</v>
      </c>
      <c r="H65" s="11" t="b">
        <f t="shared" si="2"/>
        <v>0</v>
      </c>
      <c r="I65" s="11" t="b">
        <f t="shared" si="3"/>
        <v>0</v>
      </c>
      <c r="J65" s="11" t="b">
        <f t="shared" si="4"/>
        <v>1</v>
      </c>
    </row>
    <row r="66" spans="1:10" x14ac:dyDescent="0.25">
      <c r="A66">
        <v>141</v>
      </c>
      <c r="B66" t="s">
        <v>10</v>
      </c>
      <c r="C66" s="3">
        <v>39972.549016203702</v>
      </c>
      <c r="D66" s="3">
        <v>39972.568101851852</v>
      </c>
      <c r="E66" s="2">
        <f t="shared" si="0"/>
        <v>1.9085648149484769E-2</v>
      </c>
      <c r="F66" t="str">
        <f>CONCATENATE(INDEX(Telefonkönyv!$A$2:$A$63,MATCH('Hívások (2)'!A66,Telefonkönyv!$C$2:$C$63,0))," ",INDEX(Telefonkönyv!$B$2:$B$63,MATCH('Hívások (2)'!A66,Telefonkönyv!$C$2:$C$63,0)))</f>
        <v>Harmath Szabolcs ügyintéző</v>
      </c>
      <c r="G66" s="5">
        <f t="shared" si="1"/>
        <v>2440</v>
      </c>
      <c r="H66" s="11" t="b">
        <f t="shared" si="2"/>
        <v>0</v>
      </c>
      <c r="I66" s="11" t="b">
        <f t="shared" si="3"/>
        <v>0</v>
      </c>
      <c r="J66" s="11" t="b">
        <f t="shared" si="4"/>
        <v>1</v>
      </c>
    </row>
    <row r="67" spans="1:10" x14ac:dyDescent="0.25">
      <c r="A67">
        <v>125</v>
      </c>
      <c r="B67" t="s">
        <v>8</v>
      </c>
      <c r="C67" s="3">
        <v>39972.549155092594</v>
      </c>
      <c r="D67" s="3">
        <v>39972.553055555552</v>
      </c>
      <c r="E67" s="2">
        <f t="shared" ref="E67:E130" si="5">D67-C67</f>
        <v>3.900462957972195E-3</v>
      </c>
      <c r="F67" t="str">
        <f>CONCATENATE(INDEX(Telefonkönyv!$A$2:$A$63,MATCH('Hívások (2)'!A67,Telefonkönyv!$C$2:$C$63,0))," ",INDEX(Telefonkönyv!$B$2:$B$63,MATCH('Hívások (2)'!A67,Telefonkönyv!$C$2:$C$63,0)))</f>
        <v>Éhes Piroska ügyintéző</v>
      </c>
      <c r="G67" s="5">
        <f t="shared" ref="G67:G130" si="6">VLOOKUP(B67,$S$2:$V$13,3,FALSE)+IF(SECOND(E67)=0,MINUTE(E67),MINUTE(E67)+1)*VLOOKUP(B67,$S$2:$V$13,4,FALSE)</f>
        <v>525</v>
      </c>
      <c r="H67" s="11" t="b">
        <f t="shared" ref="H67:H130" si="7">AND(MOD($C67+VLOOKUP($B67,$S$2:$T$13,2,TRUE)/24,1)&lt;TIME(9,0,0),MOD($D67+VLOOKUP($B67,$S$2:$T$13,2,TRUE)/24,1)&gt;=TIME(9,0,0))</f>
        <v>0</v>
      </c>
      <c r="I67" s="11" t="b">
        <f t="shared" ref="I67:I130" si="8">AND(MOD($C67+VLOOKUP($B67,$S$2:$T$13,2,TRUE)/24,1)&lt;=TIME(17,0,0),MOD($D67+VLOOKUP($B67,$S$2:$T$13,2,TRUE)/24,1)&gt;TIME(17,0,0))</f>
        <v>0</v>
      </c>
      <c r="J67" s="11" t="b">
        <f t="shared" ref="J67:J130" si="9">OR(MOD($C67+VLOOKUP($B67,$S$2:$T$13,2,TRUE)/24,1)&gt;TIME(17,0,0),MOD($D67+VLOOKUP($B67,$S$2:$T$13,2,TRUE)/24,1)&lt;TIME(9,0,0))</f>
        <v>0</v>
      </c>
    </row>
    <row r="68" spans="1:10" x14ac:dyDescent="0.25">
      <c r="A68">
        <v>106</v>
      </c>
      <c r="B68" t="s">
        <v>8</v>
      </c>
      <c r="C68" s="3">
        <v>39972.549351851849</v>
      </c>
      <c r="D68" s="3">
        <v>39972.5778125</v>
      </c>
      <c r="E68" s="2">
        <f t="shared" si="5"/>
        <v>2.846064815093996E-2</v>
      </c>
      <c r="F68" t="str">
        <f>CONCATENATE(INDEX(Telefonkönyv!$A$2:$A$63,MATCH('Hívások (2)'!A68,Telefonkönyv!$C$2:$C$63,0))," ",INDEX(Telefonkönyv!$B$2:$B$63,MATCH('Hívások (2)'!A68,Telefonkönyv!$C$2:$C$63,0)))</f>
        <v>Kalincsák Hanga ügyintéző</v>
      </c>
      <c r="G68" s="5">
        <f t="shared" si="6"/>
        <v>3325</v>
      </c>
      <c r="H68" s="11" t="b">
        <f t="shared" si="7"/>
        <v>0</v>
      </c>
      <c r="I68" s="11" t="b">
        <f t="shared" si="8"/>
        <v>0</v>
      </c>
      <c r="J68" s="11" t="b">
        <f t="shared" si="9"/>
        <v>0</v>
      </c>
    </row>
    <row r="69" spans="1:10" x14ac:dyDescent="0.25">
      <c r="A69">
        <v>144</v>
      </c>
      <c r="B69" t="s">
        <v>14</v>
      </c>
      <c r="C69" s="3">
        <v>39972.54954861111</v>
      </c>
      <c r="D69" s="3">
        <v>39972.567673611113</v>
      </c>
      <c r="E69" s="2">
        <f t="shared" si="5"/>
        <v>1.8125000002328306E-2</v>
      </c>
      <c r="F69" t="str">
        <f>CONCATENATE(INDEX(Telefonkönyv!$A$2:$A$63,MATCH('Hívások (2)'!A69,Telefonkönyv!$C$2:$C$63,0))," ",INDEX(Telefonkönyv!$B$2:$B$63,MATCH('Hívások (2)'!A69,Telefonkönyv!$C$2:$C$63,0)))</f>
        <v>Bózsing Gergely ügyintéző</v>
      </c>
      <c r="G69" s="5">
        <f t="shared" si="6"/>
        <v>2205</v>
      </c>
      <c r="H69" s="11" t="b">
        <f t="shared" si="7"/>
        <v>0</v>
      </c>
      <c r="I69" s="11" t="b">
        <f t="shared" si="8"/>
        <v>0</v>
      </c>
      <c r="J69" s="11" t="b">
        <f t="shared" si="9"/>
        <v>0</v>
      </c>
    </row>
    <row r="70" spans="1:10" x14ac:dyDescent="0.25">
      <c r="A70">
        <v>123</v>
      </c>
      <c r="B70" t="s">
        <v>7</v>
      </c>
      <c r="C70" s="3">
        <v>39972.550254629627</v>
      </c>
      <c r="D70" s="3">
        <v>39972.55636574074</v>
      </c>
      <c r="E70" s="2">
        <f t="shared" si="5"/>
        <v>6.1111111135687679E-3</v>
      </c>
      <c r="F70" t="str">
        <f>CONCATENATE(INDEX(Telefonkönyv!$A$2:$A$63,MATCH('Hívások (2)'!A70,Telefonkönyv!$C$2:$C$63,0))," ",INDEX(Telefonkönyv!$B$2:$B$63,MATCH('Hívások (2)'!A70,Telefonkönyv!$C$2:$C$63,0)))</f>
        <v>Juhász Andrea ügyintéző</v>
      </c>
      <c r="G70" s="5">
        <f t="shared" si="6"/>
        <v>725</v>
      </c>
      <c r="H70" s="11" t="b">
        <f t="shared" si="7"/>
        <v>0</v>
      </c>
      <c r="I70" s="11" t="b">
        <f t="shared" si="8"/>
        <v>0</v>
      </c>
      <c r="J70" s="11" t="b">
        <f t="shared" si="9"/>
        <v>1</v>
      </c>
    </row>
    <row r="71" spans="1:10" x14ac:dyDescent="0.25">
      <c r="A71">
        <v>157</v>
      </c>
      <c r="B71" t="s">
        <v>6</v>
      </c>
      <c r="C71" s="3">
        <v>39972.551840277774</v>
      </c>
      <c r="D71" s="3">
        <v>39972.591261574074</v>
      </c>
      <c r="E71" s="2">
        <f t="shared" si="5"/>
        <v>3.942129630013369E-2</v>
      </c>
      <c r="F71" t="str">
        <f>CONCATENATE(INDEX(Telefonkönyv!$A$2:$A$63,MATCH('Hívások (2)'!A71,Telefonkönyv!$C$2:$C$63,0))," ",INDEX(Telefonkönyv!$B$2:$B$63,MATCH('Hívások (2)'!A71,Telefonkönyv!$C$2:$C$63,0)))</f>
        <v>Tardos György ügyintéző</v>
      </c>
      <c r="G71" s="5">
        <f t="shared" si="6"/>
        <v>4605</v>
      </c>
      <c r="H71" s="11" t="b">
        <f t="shared" si="7"/>
        <v>1</v>
      </c>
      <c r="I71" s="11" t="b">
        <f t="shared" si="8"/>
        <v>0</v>
      </c>
      <c r="J71" s="11" t="b">
        <f t="shared" si="9"/>
        <v>0</v>
      </c>
    </row>
    <row r="72" spans="1:10" x14ac:dyDescent="0.25">
      <c r="A72">
        <v>125</v>
      </c>
      <c r="B72" t="s">
        <v>8</v>
      </c>
      <c r="C72" s="3">
        <v>39972.555023148147</v>
      </c>
      <c r="D72" s="3">
        <v>39972.583020833335</v>
      </c>
      <c r="E72" s="2">
        <f t="shared" si="5"/>
        <v>2.7997685188893229E-2</v>
      </c>
      <c r="F72" t="str">
        <f>CONCATENATE(INDEX(Telefonkönyv!$A$2:$A$63,MATCH('Hívások (2)'!A72,Telefonkönyv!$C$2:$C$63,0))," ",INDEX(Telefonkönyv!$B$2:$B$63,MATCH('Hívások (2)'!A72,Telefonkönyv!$C$2:$C$63,0)))</f>
        <v>Éhes Piroska ügyintéző</v>
      </c>
      <c r="G72" s="5">
        <f t="shared" si="6"/>
        <v>3325</v>
      </c>
      <c r="H72" s="11" t="b">
        <f t="shared" si="7"/>
        <v>0</v>
      </c>
      <c r="I72" s="11" t="b">
        <f t="shared" si="8"/>
        <v>0</v>
      </c>
      <c r="J72" s="11" t="b">
        <f t="shared" si="9"/>
        <v>0</v>
      </c>
    </row>
    <row r="73" spans="1:10" x14ac:dyDescent="0.25">
      <c r="A73">
        <v>142</v>
      </c>
      <c r="B73" t="s">
        <v>4</v>
      </c>
      <c r="C73" s="3">
        <v>39972.557870370372</v>
      </c>
      <c r="D73" s="3">
        <v>39972.56287037037</v>
      </c>
      <c r="E73" s="2">
        <f t="shared" si="5"/>
        <v>4.9999999973806553E-3</v>
      </c>
      <c r="F73" t="str">
        <f>CONCATENATE(INDEX(Telefonkönyv!$A$2:$A$63,MATCH('Hívások (2)'!A73,Telefonkönyv!$C$2:$C$63,0))," ",INDEX(Telefonkönyv!$B$2:$B$63,MATCH('Hívások (2)'!A73,Telefonkönyv!$C$2:$C$63,0)))</f>
        <v>Varkoly Lili ügyintéző</v>
      </c>
      <c r="G73" s="5">
        <f t="shared" si="6"/>
        <v>620</v>
      </c>
      <c r="H73" s="11" t="b">
        <f t="shared" si="7"/>
        <v>0</v>
      </c>
      <c r="I73" s="11" t="b">
        <f t="shared" si="8"/>
        <v>0</v>
      </c>
      <c r="J73" s="11" t="b">
        <f t="shared" si="9"/>
        <v>1</v>
      </c>
    </row>
    <row r="74" spans="1:10" x14ac:dyDescent="0.25">
      <c r="A74">
        <v>156</v>
      </c>
      <c r="B74" t="s">
        <v>7</v>
      </c>
      <c r="C74" s="3">
        <v>39972.558298611111</v>
      </c>
      <c r="D74" s="3">
        <v>39972.57371527778</v>
      </c>
      <c r="E74" s="2">
        <f t="shared" si="5"/>
        <v>1.541666666889796E-2</v>
      </c>
      <c r="F74" t="str">
        <f>CONCATENATE(INDEX(Telefonkönyv!$A$2:$A$63,MATCH('Hívások (2)'!A74,Telefonkönyv!$C$2:$C$63,0))," ",INDEX(Telefonkönyv!$B$2:$B$63,MATCH('Hívások (2)'!A74,Telefonkönyv!$C$2:$C$63,0)))</f>
        <v>Ormai Nikolett ügyintéző</v>
      </c>
      <c r="G74" s="5">
        <f t="shared" si="6"/>
        <v>1775</v>
      </c>
      <c r="H74" s="11" t="b">
        <f t="shared" si="7"/>
        <v>0</v>
      </c>
      <c r="I74" s="11" t="b">
        <f t="shared" si="8"/>
        <v>0</v>
      </c>
      <c r="J74" s="11" t="b">
        <f t="shared" si="9"/>
        <v>1</v>
      </c>
    </row>
    <row r="75" spans="1:10" x14ac:dyDescent="0.25">
      <c r="A75">
        <v>149</v>
      </c>
      <c r="B75" t="s">
        <v>9</v>
      </c>
      <c r="C75" s="3">
        <v>39972.559305555558</v>
      </c>
      <c r="D75" s="3">
        <v>39972.563136574077</v>
      </c>
      <c r="E75" s="2">
        <f t="shared" si="5"/>
        <v>3.8310185191221535E-3</v>
      </c>
      <c r="F75" t="str">
        <f>CONCATENATE(INDEX(Telefonkönyv!$A$2:$A$63,MATCH('Hívások (2)'!A75,Telefonkönyv!$C$2:$C$63,0))," ",INDEX(Telefonkönyv!$B$2:$B$63,MATCH('Hívások (2)'!A75,Telefonkönyv!$C$2:$C$63,0)))</f>
        <v>Kerekes Zoltán középvezető</v>
      </c>
      <c r="G75" s="5">
        <f t="shared" si="6"/>
        <v>500</v>
      </c>
      <c r="H75" s="11" t="b">
        <f t="shared" si="7"/>
        <v>0</v>
      </c>
      <c r="I75" s="11" t="b">
        <f t="shared" si="8"/>
        <v>0</v>
      </c>
      <c r="J75" s="11" t="b">
        <f t="shared" si="9"/>
        <v>1</v>
      </c>
    </row>
    <row r="76" spans="1:10" x14ac:dyDescent="0.25">
      <c r="A76">
        <v>101</v>
      </c>
      <c r="B76" t="s">
        <v>11</v>
      </c>
      <c r="C76" s="3">
        <v>39972.563125000001</v>
      </c>
      <c r="D76" s="3">
        <v>39972.563206018516</v>
      </c>
      <c r="E76" s="2">
        <f t="shared" si="5"/>
        <v>8.1018515629693866E-5</v>
      </c>
      <c r="F76" t="str">
        <f>CONCATENATE(INDEX(Telefonkönyv!$A$2:$A$63,MATCH('Hívások (2)'!A76,Telefonkönyv!$C$2:$C$63,0))," ",INDEX(Telefonkönyv!$B$2:$B$63,MATCH('Hívások (2)'!A76,Telefonkönyv!$C$2:$C$63,0)))</f>
        <v>Szatmári Miklós ügyintéző</v>
      </c>
      <c r="G76" s="5">
        <f t="shared" si="6"/>
        <v>125</v>
      </c>
      <c r="H76" s="11" t="b">
        <f t="shared" si="7"/>
        <v>0</v>
      </c>
      <c r="I76" s="11" t="b">
        <f t="shared" si="8"/>
        <v>0</v>
      </c>
      <c r="J76" s="11" t="b">
        <f t="shared" si="9"/>
        <v>1</v>
      </c>
    </row>
    <row r="77" spans="1:10" x14ac:dyDescent="0.25">
      <c r="A77">
        <v>119</v>
      </c>
      <c r="B77" t="s">
        <v>10</v>
      </c>
      <c r="C77" s="3">
        <v>39972.564409722225</v>
      </c>
      <c r="D77" s="3">
        <v>39972.594375000001</v>
      </c>
      <c r="E77" s="2">
        <f t="shared" si="5"/>
        <v>2.9965277775772847E-2</v>
      </c>
      <c r="F77" t="str">
        <f>CONCATENATE(INDEX(Telefonkönyv!$A$2:$A$63,MATCH('Hívások (2)'!A77,Telefonkönyv!$C$2:$C$63,0))," ",INDEX(Telefonkönyv!$B$2:$B$63,MATCH('Hívások (2)'!A77,Telefonkönyv!$C$2:$C$63,0)))</f>
        <v>Kövér Krisztina ügyintéző</v>
      </c>
      <c r="G77" s="5">
        <f t="shared" si="6"/>
        <v>3800</v>
      </c>
      <c r="H77" s="11" t="b">
        <f t="shared" si="7"/>
        <v>1</v>
      </c>
      <c r="I77" s="11" t="b">
        <f t="shared" si="8"/>
        <v>0</v>
      </c>
      <c r="J77" s="11" t="b">
        <f t="shared" si="9"/>
        <v>0</v>
      </c>
    </row>
    <row r="78" spans="1:10" x14ac:dyDescent="0.25">
      <c r="A78">
        <v>133</v>
      </c>
      <c r="B78" t="s">
        <v>15</v>
      </c>
      <c r="C78" s="3">
        <v>39972.566944444443</v>
      </c>
      <c r="D78" s="3">
        <v>39972.57372685185</v>
      </c>
      <c r="E78" s="2">
        <f t="shared" si="5"/>
        <v>6.7824074067175388E-3</v>
      </c>
      <c r="F78" t="str">
        <f>CONCATENATE(INDEX(Telefonkönyv!$A$2:$A$63,MATCH('Hívások (2)'!A78,Telefonkönyv!$C$2:$C$63,0))," ",INDEX(Telefonkönyv!$B$2:$B$63,MATCH('Hívások (2)'!A78,Telefonkönyv!$C$2:$C$63,0)))</f>
        <v>Kálóczi Berta ügyintéző</v>
      </c>
      <c r="G78" s="5">
        <f t="shared" si="6"/>
        <v>910</v>
      </c>
      <c r="H78" s="11" t="b">
        <f t="shared" si="7"/>
        <v>0</v>
      </c>
      <c r="I78" s="11" t="b">
        <f t="shared" si="8"/>
        <v>0</v>
      </c>
      <c r="J78" s="11" t="b">
        <f t="shared" si="9"/>
        <v>1</v>
      </c>
    </row>
    <row r="79" spans="1:10" x14ac:dyDescent="0.25">
      <c r="A79">
        <v>132</v>
      </c>
      <c r="B79" t="s">
        <v>5</v>
      </c>
      <c r="C79" s="3">
        <v>39972.569479166668</v>
      </c>
      <c r="D79" s="3">
        <v>39972.579768518517</v>
      </c>
      <c r="E79" s="2">
        <f t="shared" si="5"/>
        <v>1.0289351848769002E-2</v>
      </c>
      <c r="F79" t="str">
        <f>CONCATENATE(INDEX(Telefonkönyv!$A$2:$A$63,MATCH('Hívások (2)'!A79,Telefonkönyv!$C$2:$C$63,0))," ",INDEX(Telefonkönyv!$B$2:$B$63,MATCH('Hívások (2)'!A79,Telefonkönyv!$C$2:$C$63,0)))</f>
        <v>Pap Zsófia ügyintéző</v>
      </c>
      <c r="G79" s="5">
        <f t="shared" si="6"/>
        <v>1245</v>
      </c>
      <c r="H79" s="11" t="b">
        <f t="shared" si="7"/>
        <v>0</v>
      </c>
      <c r="I79" s="11" t="b">
        <f t="shared" si="8"/>
        <v>0</v>
      </c>
      <c r="J79" s="11" t="b">
        <f t="shared" si="9"/>
        <v>0</v>
      </c>
    </row>
    <row r="80" spans="1:10" x14ac:dyDescent="0.25">
      <c r="A80">
        <v>149</v>
      </c>
      <c r="B80" t="s">
        <v>8</v>
      </c>
      <c r="C80" s="3">
        <v>39972.570717592593</v>
      </c>
      <c r="D80" s="3">
        <v>39972.611875000002</v>
      </c>
      <c r="E80" s="2">
        <f t="shared" si="5"/>
        <v>4.1157407409627922E-2</v>
      </c>
      <c r="F80" t="str">
        <f>CONCATENATE(INDEX(Telefonkönyv!$A$2:$A$63,MATCH('Hívások (2)'!A80,Telefonkönyv!$C$2:$C$63,0))," ",INDEX(Telefonkönyv!$B$2:$B$63,MATCH('Hívások (2)'!A80,Telefonkönyv!$C$2:$C$63,0)))</f>
        <v>Kerekes Zoltán középvezető</v>
      </c>
      <c r="G80" s="5">
        <f t="shared" si="6"/>
        <v>4845</v>
      </c>
      <c r="H80" s="11" t="b">
        <f t="shared" si="7"/>
        <v>0</v>
      </c>
      <c r="I80" s="11" t="b">
        <f t="shared" si="8"/>
        <v>0</v>
      </c>
      <c r="J80" s="11" t="b">
        <f t="shared" si="9"/>
        <v>0</v>
      </c>
    </row>
    <row r="81" spans="1:10" x14ac:dyDescent="0.25">
      <c r="A81">
        <v>155</v>
      </c>
      <c r="B81" t="s">
        <v>9</v>
      </c>
      <c r="C81" s="3">
        <v>39972.57739583333</v>
      </c>
      <c r="D81" s="3">
        <v>39972.58421296296</v>
      </c>
      <c r="E81" s="2">
        <f t="shared" si="5"/>
        <v>6.8171296297805384E-3</v>
      </c>
      <c r="F81" t="str">
        <f>CONCATENATE(INDEX(Telefonkönyv!$A$2:$A$63,MATCH('Hívások (2)'!A81,Telefonkönyv!$C$2:$C$63,0))," ",INDEX(Telefonkönyv!$B$2:$B$63,MATCH('Hívások (2)'!A81,Telefonkönyv!$C$2:$C$63,0)))</f>
        <v>Bölöni Antal ügyintéző</v>
      </c>
      <c r="G81" s="5">
        <f t="shared" si="6"/>
        <v>800</v>
      </c>
      <c r="H81" s="11" t="b">
        <f t="shared" si="7"/>
        <v>0</v>
      </c>
      <c r="I81" s="11" t="b">
        <f t="shared" si="8"/>
        <v>0</v>
      </c>
      <c r="J81" s="11" t="b">
        <f t="shared" si="9"/>
        <v>1</v>
      </c>
    </row>
    <row r="82" spans="1:10" x14ac:dyDescent="0.25">
      <c r="A82">
        <v>123</v>
      </c>
      <c r="B82" t="s">
        <v>7</v>
      </c>
      <c r="C82" s="3">
        <v>39972.5784375</v>
      </c>
      <c r="D82" s="3">
        <v>39972.601851851854</v>
      </c>
      <c r="E82" s="2">
        <f t="shared" si="5"/>
        <v>2.3414351853716653E-2</v>
      </c>
      <c r="F82" t="str">
        <f>CONCATENATE(INDEX(Telefonkönyv!$A$2:$A$63,MATCH('Hívások (2)'!A82,Telefonkönyv!$C$2:$C$63,0))," ",INDEX(Telefonkönyv!$B$2:$B$63,MATCH('Hívások (2)'!A82,Telefonkönyv!$C$2:$C$63,0)))</f>
        <v>Juhász Andrea ügyintéző</v>
      </c>
      <c r="G82" s="5">
        <f t="shared" si="6"/>
        <v>2600</v>
      </c>
      <c r="H82" s="11" t="b">
        <f t="shared" si="7"/>
        <v>1</v>
      </c>
      <c r="I82" s="11" t="b">
        <f t="shared" si="8"/>
        <v>0</v>
      </c>
      <c r="J82" s="11" t="b">
        <f t="shared" si="9"/>
        <v>0</v>
      </c>
    </row>
    <row r="83" spans="1:10" x14ac:dyDescent="0.25">
      <c r="A83">
        <v>105</v>
      </c>
      <c r="B83" t="s">
        <v>5</v>
      </c>
      <c r="C83" s="3">
        <v>39972.582997685182</v>
      </c>
      <c r="D83" s="3">
        <v>39972.591527777775</v>
      </c>
      <c r="E83" s="2">
        <f t="shared" si="5"/>
        <v>8.5300925929914229E-3</v>
      </c>
      <c r="F83" t="str">
        <f>CONCATENATE(INDEX(Telefonkönyv!$A$2:$A$63,MATCH('Hívások (2)'!A83,Telefonkönyv!$C$2:$C$63,0))," ",INDEX(Telefonkönyv!$B$2:$B$63,MATCH('Hívások (2)'!A83,Telefonkönyv!$C$2:$C$63,0)))</f>
        <v>Vadász Iván középvezető</v>
      </c>
      <c r="G83" s="5">
        <f t="shared" si="6"/>
        <v>1085</v>
      </c>
      <c r="H83" s="11" t="b">
        <f t="shared" si="7"/>
        <v>0</v>
      </c>
      <c r="I83" s="11" t="b">
        <f t="shared" si="8"/>
        <v>0</v>
      </c>
      <c r="J83" s="11" t="b">
        <f t="shared" si="9"/>
        <v>0</v>
      </c>
    </row>
    <row r="84" spans="1:10" x14ac:dyDescent="0.25">
      <c r="A84">
        <v>110</v>
      </c>
      <c r="B84" t="s">
        <v>13</v>
      </c>
      <c r="C84" s="3">
        <v>39972.582997685182</v>
      </c>
      <c r="D84" s="3">
        <v>39972.588206018518</v>
      </c>
      <c r="E84" s="2">
        <f t="shared" si="5"/>
        <v>5.2083333357586525E-3</v>
      </c>
      <c r="F84" t="str">
        <f>CONCATENATE(INDEX(Telefonkönyv!$A$2:$A$63,MATCH('Hívások (2)'!A84,Telefonkönyv!$C$2:$C$63,0))," ",INDEX(Telefonkönyv!$B$2:$B$63,MATCH('Hívások (2)'!A84,Telefonkönyv!$C$2:$C$63,0)))</f>
        <v>Tóth Tímea középvezető</v>
      </c>
      <c r="G84" s="5">
        <f t="shared" si="6"/>
        <v>685</v>
      </c>
      <c r="H84" s="11" t="b">
        <f t="shared" si="7"/>
        <v>0</v>
      </c>
      <c r="I84" s="11" t="b">
        <f t="shared" si="8"/>
        <v>0</v>
      </c>
      <c r="J84" s="11" t="b">
        <f t="shared" si="9"/>
        <v>1</v>
      </c>
    </row>
    <row r="85" spans="1:10" x14ac:dyDescent="0.25">
      <c r="A85">
        <v>129</v>
      </c>
      <c r="B85" t="s">
        <v>8</v>
      </c>
      <c r="C85" s="3">
        <v>39972.588136574072</v>
      </c>
      <c r="D85" s="3">
        <v>39972.620185185187</v>
      </c>
      <c r="E85" s="2">
        <f t="shared" si="5"/>
        <v>3.2048611115897074E-2</v>
      </c>
      <c r="F85" t="str">
        <f>CONCATENATE(INDEX(Telefonkönyv!$A$2:$A$63,MATCH('Hívások (2)'!A85,Telefonkönyv!$C$2:$C$63,0))," ",INDEX(Telefonkönyv!$B$2:$B$63,MATCH('Hívások (2)'!A85,Telefonkönyv!$C$2:$C$63,0)))</f>
        <v>Huszár Ildikó középvezető</v>
      </c>
      <c r="G85" s="5">
        <f t="shared" si="6"/>
        <v>3805</v>
      </c>
      <c r="H85" s="11" t="b">
        <f t="shared" si="7"/>
        <v>0</v>
      </c>
      <c r="I85" s="11" t="b">
        <f t="shared" si="8"/>
        <v>0</v>
      </c>
      <c r="J85" s="11" t="b">
        <f t="shared" si="9"/>
        <v>0</v>
      </c>
    </row>
    <row r="86" spans="1:10" x14ac:dyDescent="0.25">
      <c r="A86">
        <v>133</v>
      </c>
      <c r="B86" t="s">
        <v>15</v>
      </c>
      <c r="C86" s="3">
        <v>39972.588275462964</v>
      </c>
      <c r="D86" s="3">
        <v>39972.590104166666</v>
      </c>
      <c r="E86" s="2">
        <f t="shared" si="5"/>
        <v>1.8287037019035779E-3</v>
      </c>
      <c r="F86" t="str">
        <f>CONCATENATE(INDEX(Telefonkönyv!$A$2:$A$63,MATCH('Hívások (2)'!A86,Telefonkönyv!$C$2:$C$63,0))," ",INDEX(Telefonkönyv!$B$2:$B$63,MATCH('Hívások (2)'!A86,Telefonkönyv!$C$2:$C$63,0)))</f>
        <v>Kálóczi Berta ügyintéző</v>
      </c>
      <c r="G86" s="5">
        <f t="shared" si="6"/>
        <v>315</v>
      </c>
      <c r="H86" s="11" t="b">
        <f t="shared" si="7"/>
        <v>0</v>
      </c>
      <c r="I86" s="11" t="b">
        <f t="shared" si="8"/>
        <v>0</v>
      </c>
      <c r="J86" s="11" t="b">
        <f t="shared" si="9"/>
        <v>0</v>
      </c>
    </row>
    <row r="87" spans="1:10" x14ac:dyDescent="0.25">
      <c r="A87">
        <v>155</v>
      </c>
      <c r="B87" t="s">
        <v>9</v>
      </c>
      <c r="C87" s="3">
        <v>39972.58861111111</v>
      </c>
      <c r="D87" s="3">
        <v>39972.616689814815</v>
      </c>
      <c r="E87" s="2">
        <f t="shared" si="5"/>
        <v>2.8078703704522923E-2</v>
      </c>
      <c r="F87" t="str">
        <f>CONCATENATE(INDEX(Telefonkönyv!$A$2:$A$63,MATCH('Hívások (2)'!A87,Telefonkönyv!$C$2:$C$63,0))," ",INDEX(Telefonkönyv!$B$2:$B$63,MATCH('Hívások (2)'!A87,Telefonkönyv!$C$2:$C$63,0)))</f>
        <v>Bölöni Antal ügyintéző</v>
      </c>
      <c r="G87" s="5">
        <f t="shared" si="6"/>
        <v>3125</v>
      </c>
      <c r="H87" s="11" t="b">
        <f t="shared" si="7"/>
        <v>0</v>
      </c>
      <c r="I87" s="11" t="b">
        <f t="shared" si="8"/>
        <v>0</v>
      </c>
      <c r="J87" s="11" t="b">
        <f t="shared" si="9"/>
        <v>1</v>
      </c>
    </row>
    <row r="88" spans="1:10" x14ac:dyDescent="0.25">
      <c r="A88">
        <v>137</v>
      </c>
      <c r="B88" t="s">
        <v>9</v>
      </c>
      <c r="C88" s="3">
        <v>39972.591354166667</v>
      </c>
      <c r="D88" s="3">
        <v>39972.630231481482</v>
      </c>
      <c r="E88" s="2">
        <f t="shared" si="5"/>
        <v>3.8877314815181307E-2</v>
      </c>
      <c r="F88" t="str">
        <f>CONCATENATE(INDEX(Telefonkönyv!$A$2:$A$63,MATCH('Hívások (2)'!A88,Telefonkönyv!$C$2:$C$63,0))," ",INDEX(Telefonkönyv!$B$2:$B$63,MATCH('Hívások (2)'!A88,Telefonkönyv!$C$2:$C$63,0)))</f>
        <v>Bertalan József ügyintéző</v>
      </c>
      <c r="G88" s="5">
        <f t="shared" si="6"/>
        <v>4250</v>
      </c>
      <c r="H88" s="11" t="b">
        <f t="shared" si="7"/>
        <v>1</v>
      </c>
      <c r="I88" s="11" t="b">
        <f t="shared" si="8"/>
        <v>0</v>
      </c>
      <c r="J88" s="11" t="b">
        <f t="shared" si="9"/>
        <v>0</v>
      </c>
    </row>
    <row r="89" spans="1:10" x14ac:dyDescent="0.25">
      <c r="A89">
        <v>146</v>
      </c>
      <c r="B89" t="s">
        <v>10</v>
      </c>
      <c r="C89" s="3">
        <v>39972.593865740739</v>
      </c>
      <c r="D89" s="3">
        <v>39972.632777777777</v>
      </c>
      <c r="E89" s="2">
        <f t="shared" si="5"/>
        <v>3.8912037038244307E-2</v>
      </c>
      <c r="F89" t="str">
        <f>CONCATENATE(INDEX(Telefonkönyv!$A$2:$A$63,MATCH('Hívások (2)'!A89,Telefonkönyv!$C$2:$C$63,0))," ",INDEX(Telefonkönyv!$B$2:$B$63,MATCH('Hívások (2)'!A89,Telefonkönyv!$C$2:$C$63,0)))</f>
        <v>Bartus Sándor felsővezető</v>
      </c>
      <c r="G89" s="5">
        <f t="shared" si="6"/>
        <v>4905</v>
      </c>
      <c r="H89" s="11" t="b">
        <f t="shared" si="7"/>
        <v>0</v>
      </c>
      <c r="I89" s="11" t="b">
        <f t="shared" si="8"/>
        <v>0</v>
      </c>
      <c r="J89" s="11" t="b">
        <f t="shared" si="9"/>
        <v>0</v>
      </c>
    </row>
    <row r="90" spans="1:10" x14ac:dyDescent="0.25">
      <c r="A90">
        <v>120</v>
      </c>
      <c r="B90" t="s">
        <v>12</v>
      </c>
      <c r="C90" s="3">
        <v>39972.593900462962</v>
      </c>
      <c r="D90" s="3">
        <v>39972.607604166667</v>
      </c>
      <c r="E90" s="2">
        <f t="shared" si="5"/>
        <v>1.3703703705687076E-2</v>
      </c>
      <c r="F90" t="str">
        <f>CONCATENATE(INDEX(Telefonkönyv!$A$2:$A$63,MATCH('Hívások (2)'!A90,Telefonkönyv!$C$2:$C$63,0))," ",INDEX(Telefonkönyv!$B$2:$B$63,MATCH('Hívások (2)'!A90,Telefonkönyv!$C$2:$C$63,0)))</f>
        <v>Szalay Ákos ügyintéző</v>
      </c>
      <c r="G90" s="5">
        <f t="shared" si="6"/>
        <v>1550</v>
      </c>
      <c r="H90" s="11" t="b">
        <f t="shared" si="7"/>
        <v>0</v>
      </c>
      <c r="I90" s="11" t="b">
        <f t="shared" si="8"/>
        <v>0</v>
      </c>
      <c r="J90" s="11" t="b">
        <f t="shared" si="9"/>
        <v>0</v>
      </c>
    </row>
    <row r="91" spans="1:10" x14ac:dyDescent="0.25">
      <c r="A91">
        <v>132</v>
      </c>
      <c r="B91" t="s">
        <v>5</v>
      </c>
      <c r="C91" s="3">
        <v>39972.595810185187</v>
      </c>
      <c r="D91" s="3">
        <v>39972.600694444445</v>
      </c>
      <c r="E91" s="2">
        <f t="shared" si="5"/>
        <v>4.8842592586879618E-3</v>
      </c>
      <c r="F91" t="str">
        <f>CONCATENATE(INDEX(Telefonkönyv!$A$2:$A$63,MATCH('Hívások (2)'!A91,Telefonkönyv!$C$2:$C$63,0))," ",INDEX(Telefonkönyv!$B$2:$B$63,MATCH('Hívások (2)'!A91,Telefonkönyv!$C$2:$C$63,0)))</f>
        <v>Pap Zsófia ügyintéző</v>
      </c>
      <c r="G91" s="5">
        <f t="shared" si="6"/>
        <v>685</v>
      </c>
      <c r="H91" s="11" t="b">
        <f t="shared" si="7"/>
        <v>0</v>
      </c>
      <c r="I91" s="11" t="b">
        <f t="shared" si="8"/>
        <v>0</v>
      </c>
      <c r="J91" s="11" t="b">
        <f t="shared" si="9"/>
        <v>0</v>
      </c>
    </row>
    <row r="92" spans="1:10" x14ac:dyDescent="0.25">
      <c r="A92">
        <v>114</v>
      </c>
      <c r="B92" t="s">
        <v>11</v>
      </c>
      <c r="C92" s="3">
        <v>39972.595821759256</v>
      </c>
      <c r="D92" s="3">
        <v>39972.603819444441</v>
      </c>
      <c r="E92" s="2">
        <f t="shared" si="5"/>
        <v>7.9976851848186925E-3</v>
      </c>
      <c r="F92" t="str">
        <f>CONCATENATE(INDEX(Telefonkönyv!$A$2:$A$63,MATCH('Hívások (2)'!A92,Telefonkönyv!$C$2:$C$63,0))," ",INDEX(Telefonkönyv!$B$2:$B$63,MATCH('Hívások (2)'!A92,Telefonkönyv!$C$2:$C$63,0)))</f>
        <v>Bakonyi Mátyás ügyintéző</v>
      </c>
      <c r="G92" s="5">
        <f t="shared" si="6"/>
        <v>1005</v>
      </c>
      <c r="H92" s="11" t="b">
        <f t="shared" si="7"/>
        <v>0</v>
      </c>
      <c r="I92" s="11" t="b">
        <f t="shared" si="8"/>
        <v>0</v>
      </c>
      <c r="J92" s="11" t="b">
        <f t="shared" si="9"/>
        <v>0</v>
      </c>
    </row>
    <row r="93" spans="1:10" x14ac:dyDescent="0.25">
      <c r="A93">
        <v>125</v>
      </c>
      <c r="B93" t="s">
        <v>8</v>
      </c>
      <c r="C93" s="3">
        <v>39972.598194444443</v>
      </c>
      <c r="D93" s="3">
        <v>39972.631863425922</v>
      </c>
      <c r="E93" s="2">
        <f t="shared" si="5"/>
        <v>3.3668981479422655E-2</v>
      </c>
      <c r="F93" t="str">
        <f>CONCATENATE(INDEX(Telefonkönyv!$A$2:$A$63,MATCH('Hívások (2)'!A93,Telefonkönyv!$C$2:$C$63,0))," ",INDEX(Telefonkönyv!$B$2:$B$63,MATCH('Hívások (2)'!A93,Telefonkönyv!$C$2:$C$63,0)))</f>
        <v>Éhes Piroska ügyintéző</v>
      </c>
      <c r="G93" s="5">
        <f t="shared" si="6"/>
        <v>3965</v>
      </c>
      <c r="H93" s="11" t="b">
        <f t="shared" si="7"/>
        <v>0</v>
      </c>
      <c r="I93" s="11" t="b">
        <f t="shared" si="8"/>
        <v>0</v>
      </c>
      <c r="J93" s="11" t="b">
        <f t="shared" si="9"/>
        <v>0</v>
      </c>
    </row>
    <row r="94" spans="1:10" x14ac:dyDescent="0.25">
      <c r="A94">
        <v>105</v>
      </c>
      <c r="B94" t="s">
        <v>5</v>
      </c>
      <c r="C94" s="3">
        <v>39972.598506944443</v>
      </c>
      <c r="D94" s="3">
        <v>39972.606388888889</v>
      </c>
      <c r="E94" s="2">
        <f t="shared" si="5"/>
        <v>7.8819444461259991E-3</v>
      </c>
      <c r="F94" t="str">
        <f>CONCATENATE(INDEX(Telefonkönyv!$A$2:$A$63,MATCH('Hívások (2)'!A94,Telefonkönyv!$C$2:$C$63,0))," ",INDEX(Telefonkönyv!$B$2:$B$63,MATCH('Hívások (2)'!A94,Telefonkönyv!$C$2:$C$63,0)))</f>
        <v>Vadász Iván középvezető</v>
      </c>
      <c r="G94" s="5">
        <f t="shared" si="6"/>
        <v>1005</v>
      </c>
      <c r="H94" s="11" t="b">
        <f t="shared" si="7"/>
        <v>0</v>
      </c>
      <c r="I94" s="11" t="b">
        <f t="shared" si="8"/>
        <v>0</v>
      </c>
      <c r="J94" s="11" t="b">
        <f t="shared" si="9"/>
        <v>0</v>
      </c>
    </row>
    <row r="95" spans="1:10" x14ac:dyDescent="0.25">
      <c r="A95">
        <v>140</v>
      </c>
      <c r="B95" t="s">
        <v>5</v>
      </c>
      <c r="C95" s="3">
        <v>39972.598807870374</v>
      </c>
      <c r="D95" s="3">
        <v>39972.604722222219</v>
      </c>
      <c r="E95" s="2">
        <f t="shared" si="5"/>
        <v>5.9143518446944654E-3</v>
      </c>
      <c r="F95" t="str">
        <f>CONCATENATE(INDEX(Telefonkönyv!$A$2:$A$63,MATCH('Hívások (2)'!A95,Telefonkönyv!$C$2:$C$63,0))," ",INDEX(Telefonkönyv!$B$2:$B$63,MATCH('Hívások (2)'!A95,Telefonkönyv!$C$2:$C$63,0)))</f>
        <v>Szunomár Flóra ügyintéző</v>
      </c>
      <c r="G95" s="5">
        <f t="shared" si="6"/>
        <v>765</v>
      </c>
      <c r="H95" s="11" t="b">
        <f t="shared" si="7"/>
        <v>0</v>
      </c>
      <c r="I95" s="11" t="b">
        <f t="shared" si="8"/>
        <v>0</v>
      </c>
      <c r="J95" s="11" t="b">
        <f t="shared" si="9"/>
        <v>0</v>
      </c>
    </row>
    <row r="96" spans="1:10" x14ac:dyDescent="0.25">
      <c r="A96">
        <v>145</v>
      </c>
      <c r="B96" t="s">
        <v>12</v>
      </c>
      <c r="C96" s="3">
        <v>39972.608472222222</v>
      </c>
      <c r="D96" s="3">
        <v>39972.611770833333</v>
      </c>
      <c r="E96" s="2">
        <f t="shared" si="5"/>
        <v>3.2986111109494232E-3</v>
      </c>
      <c r="F96" t="str">
        <f>CONCATENATE(INDEX(Telefonkönyv!$A$2:$A$63,MATCH('Hívások (2)'!A96,Telefonkönyv!$C$2:$C$63,0))," ",INDEX(Telefonkönyv!$B$2:$B$63,MATCH('Hívások (2)'!A96,Telefonkönyv!$C$2:$C$63,0)))</f>
        <v>Bednai Linda ügyintéző</v>
      </c>
      <c r="G96" s="5">
        <f t="shared" si="6"/>
        <v>425</v>
      </c>
      <c r="H96" s="11" t="b">
        <f t="shared" si="7"/>
        <v>0</v>
      </c>
      <c r="I96" s="11" t="b">
        <f t="shared" si="8"/>
        <v>0</v>
      </c>
      <c r="J96" s="11" t="b">
        <f t="shared" si="9"/>
        <v>0</v>
      </c>
    </row>
    <row r="97" spans="1:10" x14ac:dyDescent="0.25">
      <c r="A97">
        <v>140</v>
      </c>
      <c r="B97" t="s">
        <v>5</v>
      </c>
      <c r="C97" s="3">
        <v>39972.61550925926</v>
      </c>
      <c r="D97" s="3">
        <v>39972.623263888891</v>
      </c>
      <c r="E97" s="2">
        <f t="shared" si="5"/>
        <v>7.7546296306536533E-3</v>
      </c>
      <c r="F97" t="str">
        <f>CONCATENATE(INDEX(Telefonkönyv!$A$2:$A$63,MATCH('Hívások (2)'!A97,Telefonkönyv!$C$2:$C$63,0))," ",INDEX(Telefonkönyv!$B$2:$B$63,MATCH('Hívások (2)'!A97,Telefonkönyv!$C$2:$C$63,0)))</f>
        <v>Szunomár Flóra ügyintéző</v>
      </c>
      <c r="G97" s="5">
        <f t="shared" si="6"/>
        <v>1005</v>
      </c>
      <c r="H97" s="11" t="b">
        <f t="shared" si="7"/>
        <v>0</v>
      </c>
      <c r="I97" s="11" t="b">
        <f t="shared" si="8"/>
        <v>0</v>
      </c>
      <c r="J97" s="11" t="b">
        <f t="shared" si="9"/>
        <v>0</v>
      </c>
    </row>
    <row r="98" spans="1:10" x14ac:dyDescent="0.25">
      <c r="A98">
        <v>132</v>
      </c>
      <c r="B98" t="s">
        <v>5</v>
      </c>
      <c r="C98" s="3">
        <v>39972.615659722222</v>
      </c>
      <c r="D98" s="3">
        <v>39972.619699074072</v>
      </c>
      <c r="E98" s="2">
        <f t="shared" si="5"/>
        <v>4.0393518502241932E-3</v>
      </c>
      <c r="F98" t="str">
        <f>CONCATENATE(INDEX(Telefonkönyv!$A$2:$A$63,MATCH('Hívások (2)'!A98,Telefonkönyv!$C$2:$C$63,0))," ",INDEX(Telefonkönyv!$B$2:$B$63,MATCH('Hívások (2)'!A98,Telefonkönyv!$C$2:$C$63,0)))</f>
        <v>Pap Zsófia ügyintéző</v>
      </c>
      <c r="G98" s="5">
        <f t="shared" si="6"/>
        <v>525</v>
      </c>
      <c r="H98" s="11" t="b">
        <f t="shared" si="7"/>
        <v>0</v>
      </c>
      <c r="I98" s="11" t="b">
        <f t="shared" si="8"/>
        <v>0</v>
      </c>
      <c r="J98" s="11" t="b">
        <f t="shared" si="9"/>
        <v>0</v>
      </c>
    </row>
    <row r="99" spans="1:10" x14ac:dyDescent="0.25">
      <c r="A99">
        <v>136</v>
      </c>
      <c r="B99" t="s">
        <v>11</v>
      </c>
      <c r="C99" s="3">
        <v>39972.617604166669</v>
      </c>
      <c r="D99" s="3">
        <v>39972.630358796298</v>
      </c>
      <c r="E99" s="2">
        <f t="shared" si="5"/>
        <v>1.2754629628034309E-2</v>
      </c>
      <c r="F99" t="str">
        <f>CONCATENATE(INDEX(Telefonkönyv!$A$2:$A$63,MATCH('Hívások (2)'!A99,Telefonkönyv!$C$2:$C$63,0))," ",INDEX(Telefonkönyv!$B$2:$B$63,MATCH('Hívások (2)'!A99,Telefonkönyv!$C$2:$C$63,0)))</f>
        <v>Kégli Máté ügyintéző</v>
      </c>
      <c r="G99" s="5">
        <f t="shared" si="6"/>
        <v>1565</v>
      </c>
      <c r="H99" s="11" t="b">
        <f t="shared" si="7"/>
        <v>0</v>
      </c>
      <c r="I99" s="11" t="b">
        <f t="shared" si="8"/>
        <v>0</v>
      </c>
      <c r="J99" s="11" t="b">
        <f t="shared" si="9"/>
        <v>0</v>
      </c>
    </row>
    <row r="100" spans="1:10" x14ac:dyDescent="0.25">
      <c r="A100">
        <v>143</v>
      </c>
      <c r="B100" t="s">
        <v>9</v>
      </c>
      <c r="C100" s="3">
        <v>39972.621388888889</v>
      </c>
      <c r="D100" s="3">
        <v>39972.661886574075</v>
      </c>
      <c r="E100" s="2">
        <f t="shared" si="5"/>
        <v>4.0497685185982846E-2</v>
      </c>
      <c r="F100" t="str">
        <f>CONCATENATE(INDEX(Telefonkönyv!$A$2:$A$63,MATCH('Hívások (2)'!A100,Telefonkönyv!$C$2:$C$63,0))," ",INDEX(Telefonkönyv!$B$2:$B$63,MATCH('Hívások (2)'!A100,Telefonkönyv!$C$2:$C$63,0)))</f>
        <v>Tringel Franciska ügyintéző</v>
      </c>
      <c r="G100" s="5">
        <f t="shared" si="6"/>
        <v>4475</v>
      </c>
      <c r="H100" s="11" t="b">
        <f t="shared" si="7"/>
        <v>1</v>
      </c>
      <c r="I100" s="11" t="b">
        <f t="shared" si="8"/>
        <v>0</v>
      </c>
      <c r="J100" s="11" t="b">
        <f t="shared" si="9"/>
        <v>0</v>
      </c>
    </row>
    <row r="101" spans="1:10" x14ac:dyDescent="0.25">
      <c r="A101">
        <v>159</v>
      </c>
      <c r="B101" t="s">
        <v>4</v>
      </c>
      <c r="C101" s="3">
        <v>39972.631550925929</v>
      </c>
      <c r="D101" s="3">
        <v>39972.642557870371</v>
      </c>
      <c r="E101" s="2">
        <f t="shared" si="5"/>
        <v>1.1006944441760425E-2</v>
      </c>
      <c r="F101" t="str">
        <f>CONCATENATE(INDEX(Telefonkönyv!$A$2:$A$63,MATCH('Hívások (2)'!A101,Telefonkönyv!$C$2:$C$63,0))," ",INDEX(Telefonkönyv!$B$2:$B$63,MATCH('Hívások (2)'!A101,Telefonkönyv!$C$2:$C$63,0)))</f>
        <v>Pap Nikolett ügyintéző</v>
      </c>
      <c r="G101" s="5">
        <f t="shared" si="6"/>
        <v>1180</v>
      </c>
      <c r="H101" s="11" t="b">
        <f t="shared" si="7"/>
        <v>0</v>
      </c>
      <c r="I101" s="11" t="b">
        <f t="shared" si="8"/>
        <v>0</v>
      </c>
      <c r="J101" s="11" t="b">
        <f t="shared" si="9"/>
        <v>0</v>
      </c>
    </row>
    <row r="102" spans="1:10" x14ac:dyDescent="0.25">
      <c r="A102">
        <v>145</v>
      </c>
      <c r="B102" t="s">
        <v>12</v>
      </c>
      <c r="C102" s="3">
        <v>39972.632048611114</v>
      </c>
      <c r="D102" s="3">
        <v>39972.664178240739</v>
      </c>
      <c r="E102" s="2">
        <f t="shared" si="5"/>
        <v>3.2129629624250811E-2</v>
      </c>
      <c r="F102" t="str">
        <f>CONCATENATE(INDEX(Telefonkönyv!$A$2:$A$63,MATCH('Hívások (2)'!A102,Telefonkönyv!$C$2:$C$63,0))," ",INDEX(Telefonkönyv!$B$2:$B$63,MATCH('Hívások (2)'!A102,Telefonkönyv!$C$2:$C$63,0)))</f>
        <v>Bednai Linda ügyintéző</v>
      </c>
      <c r="G102" s="5">
        <f t="shared" si="6"/>
        <v>3575</v>
      </c>
      <c r="H102" s="11" t="b">
        <f t="shared" si="7"/>
        <v>0</v>
      </c>
      <c r="I102" s="11" t="b">
        <f t="shared" si="8"/>
        <v>0</v>
      </c>
      <c r="J102" s="11" t="b">
        <f t="shared" si="9"/>
        <v>0</v>
      </c>
    </row>
    <row r="103" spans="1:10" x14ac:dyDescent="0.25">
      <c r="A103">
        <v>158</v>
      </c>
      <c r="B103" t="s">
        <v>5</v>
      </c>
      <c r="C103" s="3">
        <v>39972.634502314817</v>
      </c>
      <c r="D103" s="3">
        <v>39972.641747685186</v>
      </c>
      <c r="E103" s="2">
        <f t="shared" si="5"/>
        <v>7.2453703687642701E-3</v>
      </c>
      <c r="F103" t="str">
        <f>CONCATENATE(INDEX(Telefonkönyv!$A$2:$A$63,MATCH('Hívások (2)'!A103,Telefonkönyv!$C$2:$C$63,0))," ",INDEX(Telefonkönyv!$B$2:$B$63,MATCH('Hívások (2)'!A103,Telefonkönyv!$C$2:$C$63,0)))</f>
        <v>Sánta Tibor középvezető</v>
      </c>
      <c r="G103" s="5">
        <f t="shared" si="6"/>
        <v>925</v>
      </c>
      <c r="H103" s="11" t="b">
        <f t="shared" si="7"/>
        <v>0</v>
      </c>
      <c r="I103" s="11" t="b">
        <f t="shared" si="8"/>
        <v>0</v>
      </c>
      <c r="J103" s="11" t="b">
        <f t="shared" si="9"/>
        <v>0</v>
      </c>
    </row>
    <row r="104" spans="1:10" x14ac:dyDescent="0.25">
      <c r="A104">
        <v>120</v>
      </c>
      <c r="B104" t="s">
        <v>12</v>
      </c>
      <c r="C104" s="3">
        <v>39972.634710648148</v>
      </c>
      <c r="D104" s="3">
        <v>39972.642812500002</v>
      </c>
      <c r="E104" s="2">
        <f t="shared" si="5"/>
        <v>8.1018518540076911E-3</v>
      </c>
      <c r="F104" t="str">
        <f>CONCATENATE(INDEX(Telefonkönyv!$A$2:$A$63,MATCH('Hívások (2)'!A104,Telefonkönyv!$C$2:$C$63,0))," ",INDEX(Telefonkönyv!$B$2:$B$63,MATCH('Hívások (2)'!A104,Telefonkönyv!$C$2:$C$63,0)))</f>
        <v>Szalay Ákos ügyintéző</v>
      </c>
      <c r="G104" s="5">
        <f t="shared" si="6"/>
        <v>950</v>
      </c>
      <c r="H104" s="11" t="b">
        <f t="shared" si="7"/>
        <v>0</v>
      </c>
      <c r="I104" s="11" t="b">
        <f t="shared" si="8"/>
        <v>0</v>
      </c>
      <c r="J104" s="11" t="b">
        <f t="shared" si="9"/>
        <v>0</v>
      </c>
    </row>
    <row r="105" spans="1:10" x14ac:dyDescent="0.25">
      <c r="A105">
        <v>123</v>
      </c>
      <c r="B105" t="s">
        <v>7</v>
      </c>
      <c r="C105" s="3">
        <v>39972.635474537034</v>
      </c>
      <c r="D105" s="3">
        <v>39972.637106481481</v>
      </c>
      <c r="E105" s="2">
        <f t="shared" si="5"/>
        <v>1.6319444475811906E-3</v>
      </c>
      <c r="F105" t="str">
        <f>CONCATENATE(INDEX(Telefonkönyv!$A$2:$A$63,MATCH('Hívások (2)'!A105,Telefonkönyv!$C$2:$C$63,0))," ",INDEX(Telefonkönyv!$B$2:$B$63,MATCH('Hívások (2)'!A105,Telefonkönyv!$C$2:$C$63,0)))</f>
        <v>Juhász Andrea ügyintéző</v>
      </c>
      <c r="G105" s="5">
        <f t="shared" si="6"/>
        <v>275</v>
      </c>
      <c r="H105" s="11" t="b">
        <f t="shared" si="7"/>
        <v>0</v>
      </c>
      <c r="I105" s="11" t="b">
        <f t="shared" si="8"/>
        <v>0</v>
      </c>
      <c r="J105" s="11" t="b">
        <f t="shared" si="9"/>
        <v>0</v>
      </c>
    </row>
    <row r="106" spans="1:10" x14ac:dyDescent="0.25">
      <c r="A106">
        <v>114</v>
      </c>
      <c r="B106" t="s">
        <v>11</v>
      </c>
      <c r="C106" s="3">
        <v>39972.636805555558</v>
      </c>
      <c r="D106" s="3">
        <v>39972.644467592596</v>
      </c>
      <c r="E106" s="2">
        <f t="shared" si="5"/>
        <v>7.662037038244307E-3</v>
      </c>
      <c r="F106" t="str">
        <f>CONCATENATE(INDEX(Telefonkönyv!$A$2:$A$63,MATCH('Hívások (2)'!A106,Telefonkönyv!$C$2:$C$63,0))," ",INDEX(Telefonkönyv!$B$2:$B$63,MATCH('Hívások (2)'!A106,Telefonkönyv!$C$2:$C$63,0)))</f>
        <v>Bakonyi Mátyás ügyintéző</v>
      </c>
      <c r="G106" s="5">
        <f t="shared" si="6"/>
        <v>1005</v>
      </c>
      <c r="H106" s="11" t="b">
        <f t="shared" si="7"/>
        <v>0</v>
      </c>
      <c r="I106" s="11" t="b">
        <f t="shared" si="8"/>
        <v>0</v>
      </c>
      <c r="J106" s="11" t="b">
        <f t="shared" si="9"/>
        <v>0</v>
      </c>
    </row>
    <row r="107" spans="1:10" x14ac:dyDescent="0.25">
      <c r="A107">
        <v>136</v>
      </c>
      <c r="B107" t="s">
        <v>11</v>
      </c>
      <c r="C107" s="3">
        <v>39972.638287037036</v>
      </c>
      <c r="D107" s="3">
        <v>39972.671747685185</v>
      </c>
      <c r="E107" s="2">
        <f t="shared" si="5"/>
        <v>3.3460648148320615E-2</v>
      </c>
      <c r="F107" t="str">
        <f>CONCATENATE(INDEX(Telefonkönyv!$A$2:$A$63,MATCH('Hívások (2)'!A107,Telefonkönyv!$C$2:$C$63,0))," ",INDEX(Telefonkönyv!$B$2:$B$63,MATCH('Hívások (2)'!A107,Telefonkönyv!$C$2:$C$63,0)))</f>
        <v>Kégli Máté ügyintéző</v>
      </c>
      <c r="G107" s="5">
        <f t="shared" si="6"/>
        <v>3965</v>
      </c>
      <c r="H107" s="11" t="b">
        <f t="shared" si="7"/>
        <v>0</v>
      </c>
      <c r="I107" s="11" t="b">
        <f t="shared" si="8"/>
        <v>0</v>
      </c>
      <c r="J107" s="11" t="b">
        <f t="shared" si="9"/>
        <v>0</v>
      </c>
    </row>
    <row r="108" spans="1:10" x14ac:dyDescent="0.25">
      <c r="A108">
        <v>116</v>
      </c>
      <c r="B108" t="s">
        <v>9</v>
      </c>
      <c r="C108" s="3">
        <v>39972.647106481483</v>
      </c>
      <c r="D108" s="3">
        <v>39972.652731481481</v>
      </c>
      <c r="E108" s="2">
        <f t="shared" si="5"/>
        <v>5.6249999979627319E-3</v>
      </c>
      <c r="F108" t="str">
        <f>CONCATENATE(INDEX(Telefonkönyv!$A$2:$A$63,MATCH('Hívások (2)'!A108,Telefonkönyv!$C$2:$C$63,0))," ",INDEX(Telefonkönyv!$B$2:$B$63,MATCH('Hívások (2)'!A108,Telefonkönyv!$C$2:$C$63,0)))</f>
        <v>Mák Anna ügyintéző</v>
      </c>
      <c r="G108" s="5">
        <f t="shared" si="6"/>
        <v>725</v>
      </c>
      <c r="H108" s="11" t="b">
        <f t="shared" si="7"/>
        <v>0</v>
      </c>
      <c r="I108" s="11" t="b">
        <f t="shared" si="8"/>
        <v>0</v>
      </c>
      <c r="J108" s="11" t="b">
        <f t="shared" si="9"/>
        <v>0</v>
      </c>
    </row>
    <row r="109" spans="1:10" x14ac:dyDescent="0.25">
      <c r="A109">
        <v>124</v>
      </c>
      <c r="B109" t="s">
        <v>13</v>
      </c>
      <c r="C109" s="3">
        <v>39972.648344907408</v>
      </c>
      <c r="D109" s="3">
        <v>39972.669259259259</v>
      </c>
      <c r="E109" s="2">
        <f t="shared" si="5"/>
        <v>2.0914351851388346E-2</v>
      </c>
      <c r="F109" t="str">
        <f>CONCATENATE(INDEX(Telefonkönyv!$A$2:$A$63,MATCH('Hívások (2)'!A109,Telefonkönyv!$C$2:$C$63,0))," ",INDEX(Telefonkönyv!$B$2:$B$63,MATCH('Hívások (2)'!A109,Telefonkönyv!$C$2:$C$63,0)))</f>
        <v>Gelencsér László ügyintéző</v>
      </c>
      <c r="G109" s="5">
        <f t="shared" si="6"/>
        <v>2525</v>
      </c>
      <c r="H109" s="11" t="b">
        <f t="shared" si="7"/>
        <v>0</v>
      </c>
      <c r="I109" s="11" t="b">
        <f t="shared" si="8"/>
        <v>0</v>
      </c>
      <c r="J109" s="11" t="b">
        <f t="shared" si="9"/>
        <v>0</v>
      </c>
    </row>
    <row r="110" spans="1:10" x14ac:dyDescent="0.25">
      <c r="A110">
        <v>112</v>
      </c>
      <c r="B110" t="s">
        <v>13</v>
      </c>
      <c r="C110" s="3">
        <v>39972.651423611111</v>
      </c>
      <c r="D110" s="3">
        <v>39972.664467592593</v>
      </c>
      <c r="E110" s="2">
        <f t="shared" si="5"/>
        <v>1.3043981482042E-2</v>
      </c>
      <c r="F110" t="str">
        <f>CONCATENATE(INDEX(Telefonkönyv!$A$2:$A$63,MATCH('Hívások (2)'!A110,Telefonkönyv!$C$2:$C$63,0))," ",INDEX(Telefonkönyv!$B$2:$B$63,MATCH('Hívások (2)'!A110,Telefonkönyv!$C$2:$C$63,0)))</f>
        <v>Tóth Vanda ügyintéző</v>
      </c>
      <c r="G110" s="5">
        <f t="shared" si="6"/>
        <v>1565</v>
      </c>
      <c r="H110" s="11" t="b">
        <f t="shared" si="7"/>
        <v>0</v>
      </c>
      <c r="I110" s="11" t="b">
        <f t="shared" si="8"/>
        <v>0</v>
      </c>
      <c r="J110" s="11" t="b">
        <f t="shared" si="9"/>
        <v>0</v>
      </c>
    </row>
    <row r="111" spans="1:10" x14ac:dyDescent="0.25">
      <c r="A111">
        <v>110</v>
      </c>
      <c r="B111" t="s">
        <v>5</v>
      </c>
      <c r="C111" s="3">
        <v>39972.659675925926</v>
      </c>
      <c r="D111" s="3">
        <v>39972.666550925926</v>
      </c>
      <c r="E111" s="2">
        <f t="shared" si="5"/>
        <v>6.8749999991268851E-3</v>
      </c>
      <c r="F111" t="str">
        <f>CONCATENATE(INDEX(Telefonkönyv!$A$2:$A$63,MATCH('Hívások (2)'!A111,Telefonkönyv!$C$2:$C$63,0))," ",INDEX(Telefonkönyv!$B$2:$B$63,MATCH('Hívások (2)'!A111,Telefonkönyv!$C$2:$C$63,0)))</f>
        <v>Tóth Tímea középvezető</v>
      </c>
      <c r="G111" s="5">
        <f t="shared" si="6"/>
        <v>845</v>
      </c>
      <c r="H111" s="11" t="b">
        <f t="shared" si="7"/>
        <v>0</v>
      </c>
      <c r="I111" s="11" t="b">
        <f t="shared" si="8"/>
        <v>0</v>
      </c>
      <c r="J111" s="11" t="b">
        <f t="shared" si="9"/>
        <v>0</v>
      </c>
    </row>
    <row r="112" spans="1:10" x14ac:dyDescent="0.25">
      <c r="A112">
        <v>117</v>
      </c>
      <c r="B112" t="s">
        <v>5</v>
      </c>
      <c r="C112" s="3">
        <v>39972.660370370373</v>
      </c>
      <c r="D112" s="3">
        <v>39972.700578703705</v>
      </c>
      <c r="E112" s="2">
        <f t="shared" si="5"/>
        <v>4.0208333331975155E-2</v>
      </c>
      <c r="F112" t="str">
        <f>CONCATENATE(INDEX(Telefonkönyv!$A$2:$A$63,MATCH('Hívások (2)'!A112,Telefonkönyv!$C$2:$C$63,0))," ",INDEX(Telefonkönyv!$B$2:$B$63,MATCH('Hívások (2)'!A112,Telefonkönyv!$C$2:$C$63,0)))</f>
        <v>Ordasi Judit ügyintéző</v>
      </c>
      <c r="G112" s="5">
        <f t="shared" si="6"/>
        <v>4685</v>
      </c>
      <c r="H112" s="11" t="b">
        <f t="shared" si="7"/>
        <v>0</v>
      </c>
      <c r="I112" s="11" t="b">
        <f t="shared" si="8"/>
        <v>0</v>
      </c>
      <c r="J112" s="11" t="b">
        <f t="shared" si="9"/>
        <v>0</v>
      </c>
    </row>
    <row r="113" spans="1:10" x14ac:dyDescent="0.25">
      <c r="A113">
        <v>120</v>
      </c>
      <c r="B113" t="s">
        <v>12</v>
      </c>
      <c r="C113" s="3">
        <v>39972.662303240744</v>
      </c>
      <c r="D113" s="3">
        <v>39972.682222222225</v>
      </c>
      <c r="E113" s="2">
        <f t="shared" si="5"/>
        <v>1.9918981481168885E-2</v>
      </c>
      <c r="F113" t="str">
        <f>CONCATENATE(INDEX(Telefonkönyv!$A$2:$A$63,MATCH('Hívások (2)'!A113,Telefonkönyv!$C$2:$C$63,0))," ",INDEX(Telefonkönyv!$B$2:$B$63,MATCH('Hívások (2)'!A113,Telefonkönyv!$C$2:$C$63,0)))</f>
        <v>Szalay Ákos ügyintéző</v>
      </c>
      <c r="G113" s="5">
        <f t="shared" si="6"/>
        <v>2225</v>
      </c>
      <c r="H113" s="11" t="b">
        <f t="shared" si="7"/>
        <v>0</v>
      </c>
      <c r="I113" s="11" t="b">
        <f t="shared" si="8"/>
        <v>0</v>
      </c>
      <c r="J113" s="11" t="b">
        <f t="shared" si="9"/>
        <v>0</v>
      </c>
    </row>
    <row r="114" spans="1:10" x14ac:dyDescent="0.25">
      <c r="A114">
        <v>139</v>
      </c>
      <c r="B114" t="s">
        <v>9</v>
      </c>
      <c r="C114" s="3">
        <v>39972.666574074072</v>
      </c>
      <c r="D114" s="3">
        <v>39972.67523148148</v>
      </c>
      <c r="E114" s="2">
        <f t="shared" si="5"/>
        <v>8.6574074084637687E-3</v>
      </c>
      <c r="F114" t="str">
        <f>CONCATENATE(INDEX(Telefonkönyv!$A$2:$A$63,MATCH('Hívások (2)'!A114,Telefonkönyv!$C$2:$C$63,0))," ",INDEX(Telefonkönyv!$B$2:$B$63,MATCH('Hívások (2)'!A114,Telefonkönyv!$C$2:$C$63,0)))</f>
        <v>Felner Ferenc ügyintéző</v>
      </c>
      <c r="G114" s="5">
        <f t="shared" si="6"/>
        <v>1025</v>
      </c>
      <c r="H114" s="11" t="b">
        <f t="shared" si="7"/>
        <v>0</v>
      </c>
      <c r="I114" s="11" t="b">
        <f t="shared" si="8"/>
        <v>0</v>
      </c>
      <c r="J114" s="11" t="b">
        <f t="shared" si="9"/>
        <v>0</v>
      </c>
    </row>
    <row r="115" spans="1:10" x14ac:dyDescent="0.25">
      <c r="A115">
        <v>114</v>
      </c>
      <c r="B115" t="s">
        <v>11</v>
      </c>
      <c r="C115" s="3">
        <v>39972.668298611112</v>
      </c>
      <c r="D115" s="3">
        <v>39972.699930555558</v>
      </c>
      <c r="E115" s="2">
        <f t="shared" si="5"/>
        <v>3.1631944446417037E-2</v>
      </c>
      <c r="F115" t="str">
        <f>CONCATENATE(INDEX(Telefonkönyv!$A$2:$A$63,MATCH('Hívások (2)'!A115,Telefonkönyv!$C$2:$C$63,0))," ",INDEX(Telefonkönyv!$B$2:$B$63,MATCH('Hívások (2)'!A115,Telefonkönyv!$C$2:$C$63,0)))</f>
        <v>Bakonyi Mátyás ügyintéző</v>
      </c>
      <c r="G115" s="5">
        <f t="shared" si="6"/>
        <v>3725</v>
      </c>
      <c r="H115" s="11" t="b">
        <f t="shared" si="7"/>
        <v>0</v>
      </c>
      <c r="I115" s="11" t="b">
        <f t="shared" si="8"/>
        <v>0</v>
      </c>
      <c r="J115" s="11" t="b">
        <f t="shared" si="9"/>
        <v>0</v>
      </c>
    </row>
    <row r="116" spans="1:10" x14ac:dyDescent="0.25">
      <c r="A116">
        <v>115</v>
      </c>
      <c r="B116" t="s">
        <v>14</v>
      </c>
      <c r="C116" s="3">
        <v>39972.676990740743</v>
      </c>
      <c r="D116" s="3">
        <v>39972.695196759261</v>
      </c>
      <c r="E116" s="2">
        <f t="shared" si="5"/>
        <v>1.8206018517958E-2</v>
      </c>
      <c r="F116" t="str">
        <f>CONCATENATE(INDEX(Telefonkönyv!$A$2:$A$63,MATCH('Hívások (2)'!A116,Telefonkönyv!$C$2:$C$63,0))," ",INDEX(Telefonkönyv!$B$2:$B$63,MATCH('Hívások (2)'!A116,Telefonkönyv!$C$2:$C$63,0)))</f>
        <v>Marosi István ügyintéző</v>
      </c>
      <c r="G116" s="5">
        <f t="shared" si="6"/>
        <v>2205</v>
      </c>
      <c r="H116" s="11" t="b">
        <f t="shared" si="7"/>
        <v>0</v>
      </c>
      <c r="I116" s="11" t="b">
        <f t="shared" si="8"/>
        <v>0</v>
      </c>
      <c r="J116" s="11" t="b">
        <f t="shared" si="9"/>
        <v>0</v>
      </c>
    </row>
    <row r="117" spans="1:10" x14ac:dyDescent="0.25">
      <c r="A117">
        <v>127</v>
      </c>
      <c r="B117" t="s">
        <v>4</v>
      </c>
      <c r="C117" s="3">
        <v>39972.677303240744</v>
      </c>
      <c r="D117" s="3">
        <v>39972.711516203701</v>
      </c>
      <c r="E117" s="2">
        <f t="shared" si="5"/>
        <v>3.421296295709908E-2</v>
      </c>
      <c r="F117" t="str">
        <f>CONCATENATE(INDEX(Telefonkönyv!$A$2:$A$63,MATCH('Hívások (2)'!A117,Telefonkönyv!$C$2:$C$63,0))," ",INDEX(Telefonkönyv!$B$2:$B$63,MATCH('Hívások (2)'!A117,Telefonkönyv!$C$2:$C$63,0)))</f>
        <v>Polgár Zsuzsa ügyintéző</v>
      </c>
      <c r="G117" s="5">
        <f t="shared" si="6"/>
        <v>3560</v>
      </c>
      <c r="H117" s="11" t="b">
        <f t="shared" si="7"/>
        <v>0</v>
      </c>
      <c r="I117" s="11" t="b">
        <f t="shared" si="8"/>
        <v>0</v>
      </c>
      <c r="J117" s="11" t="b">
        <f t="shared" si="9"/>
        <v>0</v>
      </c>
    </row>
    <row r="118" spans="1:10" x14ac:dyDescent="0.25">
      <c r="A118">
        <v>145</v>
      </c>
      <c r="B118" t="s">
        <v>12</v>
      </c>
      <c r="C118" s="3">
        <v>39972.677361111113</v>
      </c>
      <c r="D118" s="3">
        <v>39972.694236111114</v>
      </c>
      <c r="E118" s="2">
        <f t="shared" si="5"/>
        <v>1.6875000001164153E-2</v>
      </c>
      <c r="F118" t="str">
        <f>CONCATENATE(INDEX(Telefonkönyv!$A$2:$A$63,MATCH('Hívások (2)'!A118,Telefonkönyv!$C$2:$C$63,0))," ",INDEX(Telefonkönyv!$B$2:$B$63,MATCH('Hívások (2)'!A118,Telefonkönyv!$C$2:$C$63,0)))</f>
        <v>Bednai Linda ügyintéző</v>
      </c>
      <c r="G118" s="5">
        <f t="shared" si="6"/>
        <v>1925</v>
      </c>
      <c r="H118" s="11" t="b">
        <f t="shared" si="7"/>
        <v>0</v>
      </c>
      <c r="I118" s="11" t="b">
        <f t="shared" si="8"/>
        <v>0</v>
      </c>
      <c r="J118" s="11" t="b">
        <f t="shared" si="9"/>
        <v>0</v>
      </c>
    </row>
    <row r="119" spans="1:10" x14ac:dyDescent="0.25">
      <c r="A119">
        <v>160</v>
      </c>
      <c r="B119" t="s">
        <v>14</v>
      </c>
      <c r="C119" s="3">
        <v>39972.686851851853</v>
      </c>
      <c r="D119" s="3">
        <v>39972.700185185182</v>
      </c>
      <c r="E119" s="2">
        <f t="shared" si="5"/>
        <v>1.3333333328773733E-2</v>
      </c>
      <c r="F119" t="str">
        <f>CONCATENATE(INDEX(Telefonkönyv!$A$2:$A$63,MATCH('Hívások (2)'!A119,Telefonkönyv!$C$2:$C$63,0))," ",INDEX(Telefonkönyv!$B$2:$B$63,MATCH('Hívások (2)'!A119,Telefonkönyv!$C$2:$C$63,0)))</f>
        <v>Fosztó Gábor ügyintéző</v>
      </c>
      <c r="G119" s="5">
        <f t="shared" si="6"/>
        <v>1645</v>
      </c>
      <c r="H119" s="11" t="b">
        <f t="shared" si="7"/>
        <v>0</v>
      </c>
      <c r="I119" s="11" t="b">
        <f t="shared" si="8"/>
        <v>0</v>
      </c>
      <c r="J119" s="11" t="b">
        <f t="shared" si="9"/>
        <v>0</v>
      </c>
    </row>
    <row r="120" spans="1:10" x14ac:dyDescent="0.25">
      <c r="A120">
        <v>125</v>
      </c>
      <c r="B120" t="s">
        <v>8</v>
      </c>
      <c r="C120" s="3">
        <v>39972.687361111108</v>
      </c>
      <c r="D120" s="3">
        <v>39972.723773148151</v>
      </c>
      <c r="E120" s="2">
        <f t="shared" si="5"/>
        <v>3.6412037043191958E-2</v>
      </c>
      <c r="F120" t="str">
        <f>CONCATENATE(INDEX(Telefonkönyv!$A$2:$A$63,MATCH('Hívások (2)'!A120,Telefonkönyv!$C$2:$C$63,0))," ",INDEX(Telefonkönyv!$B$2:$B$63,MATCH('Hívások (2)'!A120,Telefonkönyv!$C$2:$C$63,0)))</f>
        <v>Éhes Piroska ügyintéző</v>
      </c>
      <c r="G120" s="5">
        <f t="shared" si="6"/>
        <v>4285</v>
      </c>
      <c r="H120" s="11" t="b">
        <f t="shared" si="7"/>
        <v>0</v>
      </c>
      <c r="I120" s="11" t="b">
        <f t="shared" si="8"/>
        <v>0</v>
      </c>
      <c r="J120" s="11" t="b">
        <f t="shared" si="9"/>
        <v>0</v>
      </c>
    </row>
    <row r="121" spans="1:10" x14ac:dyDescent="0.25">
      <c r="A121">
        <v>110</v>
      </c>
      <c r="B121" t="s">
        <v>14</v>
      </c>
      <c r="C121" s="3">
        <v>39972.69017361111</v>
      </c>
      <c r="D121" s="3">
        <v>39972.730636574073</v>
      </c>
      <c r="E121" s="2">
        <f t="shared" si="5"/>
        <v>4.0462962962919846E-2</v>
      </c>
      <c r="F121" t="str">
        <f>CONCATENATE(INDEX(Telefonkönyv!$A$2:$A$63,MATCH('Hívások (2)'!A121,Telefonkönyv!$C$2:$C$63,0))," ",INDEX(Telefonkönyv!$B$2:$B$63,MATCH('Hívások (2)'!A121,Telefonkönyv!$C$2:$C$63,0)))</f>
        <v>Tóth Tímea középvezető</v>
      </c>
      <c r="G121" s="5">
        <f t="shared" si="6"/>
        <v>4765</v>
      </c>
      <c r="H121" s="11" t="b">
        <f t="shared" si="7"/>
        <v>0</v>
      </c>
      <c r="I121" s="11" t="b">
        <f t="shared" si="8"/>
        <v>0</v>
      </c>
      <c r="J121" s="11" t="b">
        <f t="shared" si="9"/>
        <v>0</v>
      </c>
    </row>
    <row r="122" spans="1:10" x14ac:dyDescent="0.25">
      <c r="A122">
        <v>149</v>
      </c>
      <c r="B122" t="s">
        <v>7</v>
      </c>
      <c r="C122" s="3">
        <v>39972.691087962965</v>
      </c>
      <c r="D122" s="3">
        <v>39972.723379629628</v>
      </c>
      <c r="E122" s="2">
        <f t="shared" si="5"/>
        <v>3.2291666662786156E-2</v>
      </c>
      <c r="F122" t="str">
        <f>CONCATENATE(INDEX(Telefonkönyv!$A$2:$A$63,MATCH('Hívások (2)'!A122,Telefonkönyv!$C$2:$C$63,0))," ",INDEX(Telefonkönyv!$B$2:$B$63,MATCH('Hívások (2)'!A122,Telefonkönyv!$C$2:$C$63,0)))</f>
        <v>Kerekes Zoltán középvezető</v>
      </c>
      <c r="G122" s="5">
        <f t="shared" si="6"/>
        <v>3575</v>
      </c>
      <c r="H122" s="11" t="b">
        <f t="shared" si="7"/>
        <v>0</v>
      </c>
      <c r="I122" s="11" t="b">
        <f t="shared" si="8"/>
        <v>0</v>
      </c>
      <c r="J122" s="11" t="b">
        <f t="shared" si="9"/>
        <v>0</v>
      </c>
    </row>
    <row r="123" spans="1:10" x14ac:dyDescent="0.25">
      <c r="A123">
        <v>143</v>
      </c>
      <c r="B123" t="s">
        <v>9</v>
      </c>
      <c r="C123" s="3">
        <v>39972.691631944443</v>
      </c>
      <c r="D123" s="3">
        <v>39972.695057870369</v>
      </c>
      <c r="E123" s="2">
        <f t="shared" si="5"/>
        <v>3.425925926421769E-3</v>
      </c>
      <c r="F123" t="str">
        <f>CONCATENATE(INDEX(Telefonkönyv!$A$2:$A$63,MATCH('Hívások (2)'!A123,Telefonkönyv!$C$2:$C$63,0))," ",INDEX(Telefonkönyv!$B$2:$B$63,MATCH('Hívások (2)'!A123,Telefonkönyv!$C$2:$C$63,0)))</f>
        <v>Tringel Franciska ügyintéző</v>
      </c>
      <c r="G123" s="5">
        <f t="shared" si="6"/>
        <v>425</v>
      </c>
      <c r="H123" s="11" t="b">
        <f t="shared" si="7"/>
        <v>0</v>
      </c>
      <c r="I123" s="11" t="b">
        <f t="shared" si="8"/>
        <v>0</v>
      </c>
      <c r="J123" s="11" t="b">
        <f t="shared" si="9"/>
        <v>0</v>
      </c>
    </row>
    <row r="124" spans="1:10" x14ac:dyDescent="0.25">
      <c r="A124">
        <v>121</v>
      </c>
      <c r="B124" t="s">
        <v>7</v>
      </c>
      <c r="C124" s="3">
        <v>39972.693622685183</v>
      </c>
      <c r="D124" s="3">
        <v>39972.697962962964</v>
      </c>
      <c r="E124" s="2">
        <f t="shared" si="5"/>
        <v>4.3402777810115367E-3</v>
      </c>
      <c r="F124" t="str">
        <f>CONCATENATE(INDEX(Telefonkönyv!$A$2:$A$63,MATCH('Hívások (2)'!A124,Telefonkönyv!$C$2:$C$63,0))," ",INDEX(Telefonkönyv!$B$2:$B$63,MATCH('Hívások (2)'!A124,Telefonkönyv!$C$2:$C$63,0)))</f>
        <v>Palles Katalin ügyintéző</v>
      </c>
      <c r="G124" s="5">
        <f t="shared" si="6"/>
        <v>575</v>
      </c>
      <c r="H124" s="11" t="b">
        <f t="shared" si="7"/>
        <v>0</v>
      </c>
      <c r="I124" s="11" t="b">
        <f t="shared" si="8"/>
        <v>0</v>
      </c>
      <c r="J124" s="11" t="b">
        <f t="shared" si="9"/>
        <v>0</v>
      </c>
    </row>
    <row r="125" spans="1:10" x14ac:dyDescent="0.25">
      <c r="A125">
        <v>119</v>
      </c>
      <c r="B125" t="s">
        <v>10</v>
      </c>
      <c r="C125" s="3">
        <v>39972.694027777776</v>
      </c>
      <c r="D125" s="3">
        <v>39972.713912037034</v>
      </c>
      <c r="E125" s="2">
        <f t="shared" si="5"/>
        <v>1.9884259258105885E-2</v>
      </c>
      <c r="F125" t="str">
        <f>CONCATENATE(INDEX(Telefonkönyv!$A$2:$A$63,MATCH('Hívások (2)'!A125,Telefonkönyv!$C$2:$C$63,0))," ",INDEX(Telefonkönyv!$B$2:$B$63,MATCH('Hívások (2)'!A125,Telefonkönyv!$C$2:$C$63,0)))</f>
        <v>Kövér Krisztina ügyintéző</v>
      </c>
      <c r="G125" s="5">
        <f t="shared" si="6"/>
        <v>2525</v>
      </c>
      <c r="H125" s="11" t="b">
        <f t="shared" si="7"/>
        <v>0</v>
      </c>
      <c r="I125" s="11" t="b">
        <f t="shared" si="8"/>
        <v>0</v>
      </c>
      <c r="J125" s="11" t="b">
        <f t="shared" si="9"/>
        <v>0</v>
      </c>
    </row>
    <row r="126" spans="1:10" x14ac:dyDescent="0.25">
      <c r="A126">
        <v>145</v>
      </c>
      <c r="B126" t="s">
        <v>12</v>
      </c>
      <c r="C126" s="3">
        <v>39972.695821759262</v>
      </c>
      <c r="D126" s="3">
        <v>39972.709074074075</v>
      </c>
      <c r="E126" s="2">
        <f t="shared" si="5"/>
        <v>1.3252314813144039E-2</v>
      </c>
      <c r="F126" t="str">
        <f>CONCATENATE(INDEX(Telefonkönyv!$A$2:$A$63,MATCH('Hívások (2)'!A126,Telefonkönyv!$C$2:$C$63,0))," ",INDEX(Telefonkönyv!$B$2:$B$63,MATCH('Hívások (2)'!A126,Telefonkönyv!$C$2:$C$63,0)))</f>
        <v>Bednai Linda ügyintéző</v>
      </c>
      <c r="G126" s="5">
        <f t="shared" si="6"/>
        <v>1550</v>
      </c>
      <c r="H126" s="11" t="b">
        <f t="shared" si="7"/>
        <v>0</v>
      </c>
      <c r="I126" s="11" t="b">
        <f t="shared" si="8"/>
        <v>0</v>
      </c>
      <c r="J126" s="11" t="b">
        <f t="shared" si="9"/>
        <v>0</v>
      </c>
    </row>
    <row r="127" spans="1:10" x14ac:dyDescent="0.25">
      <c r="A127">
        <v>143</v>
      </c>
      <c r="B127" t="s">
        <v>9</v>
      </c>
      <c r="C127" s="3">
        <v>39972.698865740742</v>
      </c>
      <c r="D127" s="3">
        <v>39972.708449074074</v>
      </c>
      <c r="E127" s="2">
        <f t="shared" si="5"/>
        <v>9.5833333325572312E-3</v>
      </c>
      <c r="F127" t="str">
        <f>CONCATENATE(INDEX(Telefonkönyv!$A$2:$A$63,MATCH('Hívások (2)'!A127,Telefonkönyv!$C$2:$C$63,0))," ",INDEX(Telefonkönyv!$B$2:$B$63,MATCH('Hívások (2)'!A127,Telefonkönyv!$C$2:$C$63,0)))</f>
        <v>Tringel Franciska ügyintéző</v>
      </c>
      <c r="G127" s="5">
        <f t="shared" si="6"/>
        <v>1100</v>
      </c>
      <c r="H127" s="11" t="b">
        <f t="shared" si="7"/>
        <v>0</v>
      </c>
      <c r="I127" s="11" t="b">
        <f t="shared" si="8"/>
        <v>0</v>
      </c>
      <c r="J127" s="11" t="b">
        <f t="shared" si="9"/>
        <v>0</v>
      </c>
    </row>
    <row r="128" spans="1:10" x14ac:dyDescent="0.25">
      <c r="A128">
        <v>112</v>
      </c>
      <c r="B128" t="s">
        <v>13</v>
      </c>
      <c r="C128" s="3">
        <v>39972.699062500003</v>
      </c>
      <c r="D128" s="3">
        <v>39972.730266203704</v>
      </c>
      <c r="E128" s="2">
        <f t="shared" si="5"/>
        <v>3.1203703700157348E-2</v>
      </c>
      <c r="F128" t="str">
        <f>CONCATENATE(INDEX(Telefonkönyv!$A$2:$A$63,MATCH('Hívások (2)'!A128,Telefonkönyv!$C$2:$C$63,0))," ",INDEX(Telefonkönyv!$B$2:$B$63,MATCH('Hívások (2)'!A128,Telefonkönyv!$C$2:$C$63,0)))</f>
        <v>Tóth Vanda ügyintéző</v>
      </c>
      <c r="G128" s="5">
        <f t="shared" si="6"/>
        <v>3645</v>
      </c>
      <c r="H128" s="11" t="b">
        <f t="shared" si="7"/>
        <v>0</v>
      </c>
      <c r="I128" s="11" t="b">
        <f t="shared" si="8"/>
        <v>0</v>
      </c>
      <c r="J128" s="11" t="b">
        <f t="shared" si="9"/>
        <v>0</v>
      </c>
    </row>
    <row r="129" spans="1:10" x14ac:dyDescent="0.25">
      <c r="A129">
        <v>138</v>
      </c>
      <c r="B129" t="s">
        <v>5</v>
      </c>
      <c r="C129" s="3">
        <v>39972.707928240743</v>
      </c>
      <c r="D129" s="3">
        <v>39972.722303240742</v>
      </c>
      <c r="E129" s="2">
        <f t="shared" si="5"/>
        <v>1.4374999998835847E-2</v>
      </c>
      <c r="F129" t="str">
        <f>CONCATENATE(INDEX(Telefonkönyv!$A$2:$A$63,MATCH('Hívások (2)'!A129,Telefonkönyv!$C$2:$C$63,0))," ",INDEX(Telefonkönyv!$B$2:$B$63,MATCH('Hívások (2)'!A129,Telefonkönyv!$C$2:$C$63,0)))</f>
        <v>Cserta Péter ügyintéző</v>
      </c>
      <c r="G129" s="5">
        <f t="shared" si="6"/>
        <v>1725</v>
      </c>
      <c r="H129" s="11" t="b">
        <f t="shared" si="7"/>
        <v>0</v>
      </c>
      <c r="I129" s="11" t="b">
        <f t="shared" si="8"/>
        <v>0</v>
      </c>
      <c r="J129" s="11" t="b">
        <f t="shared" si="9"/>
        <v>0</v>
      </c>
    </row>
    <row r="130" spans="1:10" x14ac:dyDescent="0.25">
      <c r="A130">
        <v>148</v>
      </c>
      <c r="B130" t="s">
        <v>4</v>
      </c>
      <c r="C130" s="3">
        <v>39972.710960648146</v>
      </c>
      <c r="D130" s="3">
        <v>39972.738298611112</v>
      </c>
      <c r="E130" s="2">
        <f t="shared" si="5"/>
        <v>2.7337962965248153E-2</v>
      </c>
      <c r="F130" t="str">
        <f>CONCATENATE(INDEX(Telefonkönyv!$A$2:$A$63,MATCH('Hívások (2)'!A130,Telefonkönyv!$C$2:$C$63,0))," ",INDEX(Telefonkönyv!$B$2:$B$63,MATCH('Hívások (2)'!A130,Telefonkönyv!$C$2:$C$63,0)))</f>
        <v>Mester Zsuzsa középvezető</v>
      </c>
      <c r="G130" s="5">
        <f t="shared" si="6"/>
        <v>2860</v>
      </c>
      <c r="H130" s="11" t="b">
        <f t="shared" si="7"/>
        <v>0</v>
      </c>
      <c r="I130" s="11" t="b">
        <f t="shared" si="8"/>
        <v>0</v>
      </c>
      <c r="J130" s="11" t="b">
        <f t="shared" si="9"/>
        <v>0</v>
      </c>
    </row>
    <row r="131" spans="1:10" x14ac:dyDescent="0.25">
      <c r="A131">
        <v>121</v>
      </c>
      <c r="B131" t="s">
        <v>7</v>
      </c>
      <c r="C131" s="3">
        <v>39972.711377314816</v>
      </c>
      <c r="D131" s="3">
        <v>39972.729629629626</v>
      </c>
      <c r="E131" s="2">
        <f t="shared" ref="E131:E194" si="10">D131-C131</f>
        <v>1.8252314810524695E-2</v>
      </c>
      <c r="F131" t="str">
        <f>CONCATENATE(INDEX(Telefonkönyv!$A$2:$A$63,MATCH('Hívások (2)'!A131,Telefonkönyv!$C$2:$C$63,0))," ",INDEX(Telefonkönyv!$B$2:$B$63,MATCH('Hívások (2)'!A131,Telefonkönyv!$C$2:$C$63,0)))</f>
        <v>Palles Katalin ügyintéző</v>
      </c>
      <c r="G131" s="5">
        <f t="shared" ref="G131:G194" si="11">VLOOKUP(B131,$S$2:$V$13,3,FALSE)+IF(SECOND(E131)=0,MINUTE(E131),MINUTE(E131)+1)*VLOOKUP(B131,$S$2:$V$13,4,FALSE)</f>
        <v>2075</v>
      </c>
      <c r="H131" s="11" t="b">
        <f t="shared" ref="H131:H194" si="12">AND(MOD($C131+VLOOKUP($B131,$S$2:$T$13,2,TRUE)/24,1)&lt;TIME(9,0,0),MOD($D131+VLOOKUP($B131,$S$2:$T$13,2,TRUE)/24,1)&gt;=TIME(9,0,0))</f>
        <v>0</v>
      </c>
      <c r="I131" s="11" t="b">
        <f t="shared" ref="I131:I194" si="13">AND(MOD($C131+VLOOKUP($B131,$S$2:$T$13,2,TRUE)/24,1)&lt;=TIME(17,0,0),MOD($D131+VLOOKUP($B131,$S$2:$T$13,2,TRUE)/24,1)&gt;TIME(17,0,0))</f>
        <v>0</v>
      </c>
      <c r="J131" s="11" t="b">
        <f t="shared" ref="J131:J194" si="14">OR(MOD($C131+VLOOKUP($B131,$S$2:$T$13,2,TRUE)/24,1)&gt;TIME(17,0,0),MOD($D131+VLOOKUP($B131,$S$2:$T$13,2,TRUE)/24,1)&lt;TIME(9,0,0))</f>
        <v>0</v>
      </c>
    </row>
    <row r="132" spans="1:10" x14ac:dyDescent="0.25">
      <c r="A132">
        <v>136</v>
      </c>
      <c r="B132" t="s">
        <v>11</v>
      </c>
      <c r="C132" s="3">
        <v>39972.712893518517</v>
      </c>
      <c r="D132" s="3">
        <v>39972.735347222224</v>
      </c>
      <c r="E132" s="2">
        <f t="shared" si="10"/>
        <v>2.2453703706560191E-2</v>
      </c>
      <c r="F132" t="str">
        <f>CONCATENATE(INDEX(Telefonkönyv!$A$2:$A$63,MATCH('Hívások (2)'!A132,Telefonkönyv!$C$2:$C$63,0))," ",INDEX(Telefonkönyv!$B$2:$B$63,MATCH('Hívások (2)'!A132,Telefonkönyv!$C$2:$C$63,0)))</f>
        <v>Kégli Máté ügyintéző</v>
      </c>
      <c r="G132" s="5">
        <f t="shared" si="11"/>
        <v>2685</v>
      </c>
      <c r="H132" s="11" t="b">
        <f t="shared" si="12"/>
        <v>0</v>
      </c>
      <c r="I132" s="11" t="b">
        <f t="shared" si="13"/>
        <v>0</v>
      </c>
      <c r="J132" s="11" t="b">
        <f t="shared" si="14"/>
        <v>0</v>
      </c>
    </row>
    <row r="133" spans="1:10" x14ac:dyDescent="0.25">
      <c r="A133">
        <v>113</v>
      </c>
      <c r="B133" t="s">
        <v>7</v>
      </c>
      <c r="C133" s="3">
        <v>39972.71366898148</v>
      </c>
      <c r="D133" s="3">
        <v>39972.737291666665</v>
      </c>
      <c r="E133" s="2">
        <f t="shared" si="10"/>
        <v>2.3622685184818693E-2</v>
      </c>
      <c r="F133" t="str">
        <f>CONCATENATE(INDEX(Telefonkönyv!$A$2:$A$63,MATCH('Hívások (2)'!A133,Telefonkönyv!$C$2:$C$63,0))," ",INDEX(Telefonkönyv!$B$2:$B$63,MATCH('Hívások (2)'!A133,Telefonkönyv!$C$2:$C$63,0)))</f>
        <v>Toldi Tamás ügyintéző</v>
      </c>
      <c r="G133" s="5">
        <f t="shared" si="11"/>
        <v>2675</v>
      </c>
      <c r="H133" s="11" t="b">
        <f t="shared" si="12"/>
        <v>0</v>
      </c>
      <c r="I133" s="11" t="b">
        <f t="shared" si="13"/>
        <v>0</v>
      </c>
      <c r="J133" s="11" t="b">
        <f t="shared" si="14"/>
        <v>0</v>
      </c>
    </row>
    <row r="134" spans="1:10" x14ac:dyDescent="0.25">
      <c r="A134">
        <v>156</v>
      </c>
      <c r="B134" t="s">
        <v>7</v>
      </c>
      <c r="C134" s="3">
        <v>39972.714039351849</v>
      </c>
      <c r="D134" s="3">
        <v>39972.738125000003</v>
      </c>
      <c r="E134" s="2">
        <f t="shared" si="10"/>
        <v>2.4085648154141381E-2</v>
      </c>
      <c r="F134" t="str">
        <f>CONCATENATE(INDEX(Telefonkönyv!$A$2:$A$63,MATCH('Hívások (2)'!A134,Telefonkönyv!$C$2:$C$63,0))," ",INDEX(Telefonkönyv!$B$2:$B$63,MATCH('Hívások (2)'!A134,Telefonkönyv!$C$2:$C$63,0)))</f>
        <v>Ormai Nikolett ügyintéző</v>
      </c>
      <c r="G134" s="5">
        <f t="shared" si="11"/>
        <v>2675</v>
      </c>
      <c r="H134" s="11" t="b">
        <f t="shared" si="12"/>
        <v>0</v>
      </c>
      <c r="I134" s="11" t="b">
        <f t="shared" si="13"/>
        <v>0</v>
      </c>
      <c r="J134" s="11" t="b">
        <f t="shared" si="14"/>
        <v>0</v>
      </c>
    </row>
    <row r="135" spans="1:10" x14ac:dyDescent="0.25">
      <c r="A135">
        <v>153</v>
      </c>
      <c r="B135" t="s">
        <v>7</v>
      </c>
      <c r="C135" s="3">
        <v>39972.715104166666</v>
      </c>
      <c r="D135" s="3">
        <v>39972.749236111114</v>
      </c>
      <c r="E135" s="2">
        <f t="shared" si="10"/>
        <v>3.4131944448745344E-2</v>
      </c>
      <c r="F135" t="str">
        <f>CONCATENATE(INDEX(Telefonkönyv!$A$2:$A$63,MATCH('Hívások (2)'!A135,Telefonkönyv!$C$2:$C$63,0))," ",INDEX(Telefonkönyv!$B$2:$B$63,MATCH('Hívások (2)'!A135,Telefonkönyv!$C$2:$C$63,0)))</f>
        <v>Bozsó Zsolt ügyintéző</v>
      </c>
      <c r="G135" s="5">
        <f t="shared" si="11"/>
        <v>3800</v>
      </c>
      <c r="H135" s="11" t="b">
        <f t="shared" si="12"/>
        <v>0</v>
      </c>
      <c r="I135" s="11" t="b">
        <f t="shared" si="13"/>
        <v>0</v>
      </c>
      <c r="J135" s="11" t="b">
        <f t="shared" si="14"/>
        <v>0</v>
      </c>
    </row>
    <row r="136" spans="1:10" x14ac:dyDescent="0.25">
      <c r="A136">
        <v>124</v>
      </c>
      <c r="B136" t="s">
        <v>13</v>
      </c>
      <c r="C136" s="3">
        <v>39972.72146990741</v>
      </c>
      <c r="D136" s="3">
        <v>39972.733391203707</v>
      </c>
      <c r="E136" s="2">
        <f t="shared" si="10"/>
        <v>1.1921296296350192E-2</v>
      </c>
      <c r="F136" t="str">
        <f>CONCATENATE(INDEX(Telefonkönyv!$A$2:$A$63,MATCH('Hívások (2)'!A136,Telefonkönyv!$C$2:$C$63,0))," ",INDEX(Telefonkönyv!$B$2:$B$63,MATCH('Hívások (2)'!A136,Telefonkönyv!$C$2:$C$63,0)))</f>
        <v>Gelencsér László ügyintéző</v>
      </c>
      <c r="G136" s="5">
        <f t="shared" si="11"/>
        <v>1485</v>
      </c>
      <c r="H136" s="11" t="b">
        <f t="shared" si="12"/>
        <v>0</v>
      </c>
      <c r="I136" s="11" t="b">
        <f t="shared" si="13"/>
        <v>0</v>
      </c>
      <c r="J136" s="11" t="b">
        <f t="shared" si="14"/>
        <v>0</v>
      </c>
    </row>
    <row r="137" spans="1:10" x14ac:dyDescent="0.25">
      <c r="A137">
        <v>132</v>
      </c>
      <c r="B137" t="s">
        <v>5</v>
      </c>
      <c r="C137" s="3">
        <v>39972.722638888888</v>
      </c>
      <c r="D137" s="3">
        <v>39972.761979166666</v>
      </c>
      <c r="E137" s="2">
        <f t="shared" si="10"/>
        <v>3.9340277777228039E-2</v>
      </c>
      <c r="F137" t="str">
        <f>CONCATENATE(INDEX(Telefonkönyv!$A$2:$A$63,MATCH('Hívások (2)'!A137,Telefonkönyv!$C$2:$C$63,0))," ",INDEX(Telefonkönyv!$B$2:$B$63,MATCH('Hívások (2)'!A137,Telefonkönyv!$C$2:$C$63,0)))</f>
        <v>Pap Zsófia ügyintéző</v>
      </c>
      <c r="G137" s="5">
        <f t="shared" si="11"/>
        <v>4605</v>
      </c>
      <c r="H137" s="11" t="b">
        <f t="shared" si="12"/>
        <v>0</v>
      </c>
      <c r="I137" s="11" t="b">
        <f t="shared" si="13"/>
        <v>0</v>
      </c>
      <c r="J137" s="11" t="b">
        <f t="shared" si="14"/>
        <v>0</v>
      </c>
    </row>
    <row r="138" spans="1:10" x14ac:dyDescent="0.25">
      <c r="A138">
        <v>103</v>
      </c>
      <c r="B138" t="s">
        <v>10</v>
      </c>
      <c r="C138" s="3">
        <v>39972.728877314818</v>
      </c>
      <c r="D138" s="3">
        <v>39972.731585648151</v>
      </c>
      <c r="E138" s="2">
        <f t="shared" si="10"/>
        <v>2.7083333334303461E-3</v>
      </c>
      <c r="F138" t="str">
        <f>CONCATENATE(INDEX(Telefonkönyv!$A$2:$A$63,MATCH('Hívások (2)'!A138,Telefonkönyv!$C$2:$C$63,0))," ",INDEX(Telefonkönyv!$B$2:$B$63,MATCH('Hívások (2)'!A138,Telefonkönyv!$C$2:$C$63,0)))</f>
        <v>Faluhelyi Csaba ügyintéző</v>
      </c>
      <c r="G138" s="5">
        <f t="shared" si="11"/>
        <v>400</v>
      </c>
      <c r="H138" s="11" t="b">
        <f t="shared" si="12"/>
        <v>0</v>
      </c>
      <c r="I138" s="11" t="b">
        <f t="shared" si="13"/>
        <v>0</v>
      </c>
      <c r="J138" s="11" t="b">
        <f t="shared" si="14"/>
        <v>0</v>
      </c>
    </row>
    <row r="139" spans="1:10" x14ac:dyDescent="0.25">
      <c r="A139">
        <v>146</v>
      </c>
      <c r="B139" t="s">
        <v>14</v>
      </c>
      <c r="C139" s="3">
        <v>39972.728912037041</v>
      </c>
      <c r="D139" s="3">
        <v>39972.758750000001</v>
      </c>
      <c r="E139" s="2">
        <f t="shared" si="10"/>
        <v>2.9837962960300501E-2</v>
      </c>
      <c r="F139" t="str">
        <f>CONCATENATE(INDEX(Telefonkönyv!$A$2:$A$63,MATCH('Hívások (2)'!A139,Telefonkönyv!$C$2:$C$63,0))," ",INDEX(Telefonkönyv!$B$2:$B$63,MATCH('Hívások (2)'!A139,Telefonkönyv!$C$2:$C$63,0)))</f>
        <v>Bartus Sándor felsővezető</v>
      </c>
      <c r="G139" s="5">
        <f t="shared" si="11"/>
        <v>3485</v>
      </c>
      <c r="H139" s="11" t="b">
        <f t="shared" si="12"/>
        <v>0</v>
      </c>
      <c r="I139" s="11" t="b">
        <f t="shared" si="13"/>
        <v>0</v>
      </c>
      <c r="J139" s="11" t="b">
        <f t="shared" si="14"/>
        <v>0</v>
      </c>
    </row>
    <row r="140" spans="1:10" x14ac:dyDescent="0.25">
      <c r="A140">
        <v>139</v>
      </c>
      <c r="B140" t="s">
        <v>9</v>
      </c>
      <c r="C140" s="3">
        <v>39972.729548611111</v>
      </c>
      <c r="D140" s="3">
        <v>39972.732754629629</v>
      </c>
      <c r="E140" s="2">
        <f t="shared" si="10"/>
        <v>3.2060185185400769E-3</v>
      </c>
      <c r="F140" t="str">
        <f>CONCATENATE(INDEX(Telefonkönyv!$A$2:$A$63,MATCH('Hívások (2)'!A140,Telefonkönyv!$C$2:$C$63,0))," ",INDEX(Telefonkönyv!$B$2:$B$63,MATCH('Hívások (2)'!A140,Telefonkönyv!$C$2:$C$63,0)))</f>
        <v>Felner Ferenc ügyintéző</v>
      </c>
      <c r="G140" s="5">
        <f t="shared" si="11"/>
        <v>425</v>
      </c>
      <c r="H140" s="11" t="b">
        <f t="shared" si="12"/>
        <v>0</v>
      </c>
      <c r="I140" s="11" t="b">
        <f t="shared" si="13"/>
        <v>0</v>
      </c>
      <c r="J140" s="11" t="b">
        <f t="shared" si="14"/>
        <v>0</v>
      </c>
    </row>
    <row r="141" spans="1:10" x14ac:dyDescent="0.25">
      <c r="A141">
        <v>103</v>
      </c>
      <c r="B141" t="s">
        <v>10</v>
      </c>
      <c r="C141" s="3">
        <v>39972.733946759261</v>
      </c>
      <c r="D141" s="3">
        <v>39972.756076388891</v>
      </c>
      <c r="E141" s="2">
        <f t="shared" si="10"/>
        <v>2.21296296294895E-2</v>
      </c>
      <c r="F141" t="str">
        <f>CONCATENATE(INDEX(Telefonkönyv!$A$2:$A$63,MATCH('Hívások (2)'!A141,Telefonkönyv!$C$2:$C$63,0))," ",INDEX(Telefonkönyv!$B$2:$B$63,MATCH('Hívások (2)'!A141,Telefonkönyv!$C$2:$C$63,0)))</f>
        <v>Faluhelyi Csaba ügyintéző</v>
      </c>
      <c r="G141" s="5">
        <f t="shared" si="11"/>
        <v>2780</v>
      </c>
      <c r="H141" s="11" t="b">
        <f t="shared" si="12"/>
        <v>0</v>
      </c>
      <c r="I141" s="11" t="b">
        <f t="shared" si="13"/>
        <v>0</v>
      </c>
      <c r="J141" s="11" t="b">
        <f t="shared" si="14"/>
        <v>0</v>
      </c>
    </row>
    <row r="142" spans="1:10" x14ac:dyDescent="0.25">
      <c r="A142">
        <v>128</v>
      </c>
      <c r="B142" t="s">
        <v>4</v>
      </c>
      <c r="C142" s="3">
        <v>39972.737905092596</v>
      </c>
      <c r="D142" s="3">
        <v>39972.738611111112</v>
      </c>
      <c r="E142" s="2">
        <f t="shared" si="10"/>
        <v>7.0601851621177047E-4</v>
      </c>
      <c r="F142" t="str">
        <f>CONCATENATE(INDEX(Telefonkönyv!$A$2:$A$63,MATCH('Hívások (2)'!A142,Telefonkönyv!$C$2:$C$63,0))," ",INDEX(Telefonkönyv!$B$2:$B$63,MATCH('Hívások (2)'!A142,Telefonkönyv!$C$2:$C$63,0)))</f>
        <v>Fogarasi Éva ügyintéző</v>
      </c>
      <c r="G142" s="5">
        <f t="shared" si="11"/>
        <v>200</v>
      </c>
      <c r="H142" s="11" t="b">
        <f t="shared" si="12"/>
        <v>0</v>
      </c>
      <c r="I142" s="11" t="b">
        <f t="shared" si="13"/>
        <v>0</v>
      </c>
      <c r="J142" s="11" t="b">
        <f t="shared" si="14"/>
        <v>0</v>
      </c>
    </row>
    <row r="143" spans="1:10" x14ac:dyDescent="0.25">
      <c r="A143">
        <v>108</v>
      </c>
      <c r="B143" t="s">
        <v>13</v>
      </c>
      <c r="C143" s="3">
        <v>39972.739201388889</v>
      </c>
      <c r="D143" s="3">
        <v>39972.754363425927</v>
      </c>
      <c r="E143" s="2">
        <f t="shared" si="10"/>
        <v>1.5162037037953269E-2</v>
      </c>
      <c r="F143" t="str">
        <f>CONCATENATE(INDEX(Telefonkönyv!$A$2:$A$63,MATCH('Hívások (2)'!A143,Telefonkönyv!$C$2:$C$63,0))," ",INDEX(Telefonkönyv!$B$2:$B$63,MATCH('Hívások (2)'!A143,Telefonkönyv!$C$2:$C$63,0)))</f>
        <v>Csurai Fruzsina ügyintéző</v>
      </c>
      <c r="G143" s="5">
        <f t="shared" si="11"/>
        <v>1805</v>
      </c>
      <c r="H143" s="11" t="b">
        <f t="shared" si="12"/>
        <v>0</v>
      </c>
      <c r="I143" s="11" t="b">
        <f t="shared" si="13"/>
        <v>0</v>
      </c>
      <c r="J143" s="11" t="b">
        <f t="shared" si="14"/>
        <v>0</v>
      </c>
    </row>
    <row r="144" spans="1:10" x14ac:dyDescent="0.25">
      <c r="A144">
        <v>131</v>
      </c>
      <c r="B144" t="s">
        <v>5</v>
      </c>
      <c r="C144" s="3">
        <v>39972.739895833336</v>
      </c>
      <c r="D144" s="3">
        <v>39972.754062499997</v>
      </c>
      <c r="E144" s="2">
        <f t="shared" si="10"/>
        <v>1.416666666045785E-2</v>
      </c>
      <c r="F144" t="str">
        <f>CONCATENATE(INDEX(Telefonkönyv!$A$2:$A$63,MATCH('Hívások (2)'!A144,Telefonkönyv!$C$2:$C$63,0))," ",INDEX(Telefonkönyv!$B$2:$B$63,MATCH('Hívások (2)'!A144,Telefonkönyv!$C$2:$C$63,0)))</f>
        <v>Arany Attila ügyintéző</v>
      </c>
      <c r="G144" s="5">
        <f t="shared" si="11"/>
        <v>1725</v>
      </c>
      <c r="H144" s="11" t="b">
        <f t="shared" si="12"/>
        <v>0</v>
      </c>
      <c r="I144" s="11" t="b">
        <f t="shared" si="13"/>
        <v>0</v>
      </c>
      <c r="J144" s="11" t="b">
        <f t="shared" si="14"/>
        <v>0</v>
      </c>
    </row>
    <row r="145" spans="1:10" x14ac:dyDescent="0.25">
      <c r="A145">
        <v>112</v>
      </c>
      <c r="B145" t="s">
        <v>13</v>
      </c>
      <c r="C145" s="3">
        <v>39972.740613425929</v>
      </c>
      <c r="D145" s="3">
        <v>39972.748657407406</v>
      </c>
      <c r="E145" s="2">
        <f t="shared" si="10"/>
        <v>8.0439814773853868E-3</v>
      </c>
      <c r="F145" t="str">
        <f>CONCATENATE(INDEX(Telefonkönyv!$A$2:$A$63,MATCH('Hívások (2)'!A145,Telefonkönyv!$C$2:$C$63,0))," ",INDEX(Telefonkönyv!$B$2:$B$63,MATCH('Hívások (2)'!A145,Telefonkönyv!$C$2:$C$63,0)))</f>
        <v>Tóth Vanda ügyintéző</v>
      </c>
      <c r="G145" s="5">
        <f t="shared" si="11"/>
        <v>1005</v>
      </c>
      <c r="H145" s="11" t="b">
        <f t="shared" si="12"/>
        <v>0</v>
      </c>
      <c r="I145" s="11" t="b">
        <f t="shared" si="13"/>
        <v>0</v>
      </c>
      <c r="J145" s="11" t="b">
        <f t="shared" si="14"/>
        <v>0</v>
      </c>
    </row>
    <row r="146" spans="1:10" x14ac:dyDescent="0.25">
      <c r="A146">
        <v>149</v>
      </c>
      <c r="B146" t="s">
        <v>13</v>
      </c>
      <c r="C146" s="3">
        <v>39972.750034722223</v>
      </c>
      <c r="D146" s="3">
        <v>39972.761122685188</v>
      </c>
      <c r="E146" s="2">
        <f t="shared" si="10"/>
        <v>1.1087962964666076E-2</v>
      </c>
      <c r="F146" t="str">
        <f>CONCATENATE(INDEX(Telefonkönyv!$A$2:$A$63,MATCH('Hívások (2)'!A146,Telefonkönyv!$C$2:$C$63,0))," ",INDEX(Telefonkönyv!$B$2:$B$63,MATCH('Hívások (2)'!A146,Telefonkönyv!$C$2:$C$63,0)))</f>
        <v>Kerekes Zoltán középvezető</v>
      </c>
      <c r="G146" s="5">
        <f t="shared" si="11"/>
        <v>1325</v>
      </c>
      <c r="H146" s="11" t="b">
        <f t="shared" si="12"/>
        <v>0</v>
      </c>
      <c r="I146" s="11" t="b">
        <f t="shared" si="13"/>
        <v>0</v>
      </c>
      <c r="J146" s="11" t="b">
        <f t="shared" si="14"/>
        <v>0</v>
      </c>
    </row>
    <row r="147" spans="1:10" x14ac:dyDescent="0.25">
      <c r="A147">
        <v>145</v>
      </c>
      <c r="B147" t="s">
        <v>12</v>
      </c>
      <c r="C147" s="3">
        <v>39972.756689814814</v>
      </c>
      <c r="D147" s="3">
        <v>39972.75885416667</v>
      </c>
      <c r="E147" s="2">
        <f t="shared" si="10"/>
        <v>2.164351855753921E-3</v>
      </c>
      <c r="F147" t="str">
        <f>CONCATENATE(INDEX(Telefonkönyv!$A$2:$A$63,MATCH('Hívások (2)'!A147,Telefonkönyv!$C$2:$C$63,0))," ",INDEX(Telefonkönyv!$B$2:$B$63,MATCH('Hívások (2)'!A147,Telefonkönyv!$C$2:$C$63,0)))</f>
        <v>Bednai Linda ügyintéző</v>
      </c>
      <c r="G147" s="5">
        <f t="shared" si="11"/>
        <v>350</v>
      </c>
      <c r="H147" s="11" t="b">
        <f t="shared" si="12"/>
        <v>0</v>
      </c>
      <c r="I147" s="11" t="b">
        <f t="shared" si="13"/>
        <v>0</v>
      </c>
      <c r="J147" s="11" t="b">
        <f t="shared" si="14"/>
        <v>0</v>
      </c>
    </row>
    <row r="148" spans="1:10" x14ac:dyDescent="0.25">
      <c r="A148">
        <v>156</v>
      </c>
      <c r="B148" t="s">
        <v>7</v>
      </c>
      <c r="C148" s="3">
        <v>39972.760277777779</v>
      </c>
      <c r="D148" s="3">
        <v>39972.783738425926</v>
      </c>
      <c r="E148" s="2">
        <f t="shared" si="10"/>
        <v>2.3460648146283347E-2</v>
      </c>
      <c r="F148" t="str">
        <f>CONCATENATE(INDEX(Telefonkönyv!$A$2:$A$63,MATCH('Hívások (2)'!A148,Telefonkönyv!$C$2:$C$63,0))," ",INDEX(Telefonkönyv!$B$2:$B$63,MATCH('Hívások (2)'!A148,Telefonkönyv!$C$2:$C$63,0)))</f>
        <v>Ormai Nikolett ügyintéző</v>
      </c>
      <c r="G148" s="5">
        <f t="shared" si="11"/>
        <v>2600</v>
      </c>
      <c r="H148" s="11" t="b">
        <f t="shared" si="12"/>
        <v>0</v>
      </c>
      <c r="I148" s="11" t="b">
        <f t="shared" si="13"/>
        <v>0</v>
      </c>
      <c r="J148" s="11" t="b">
        <f t="shared" si="14"/>
        <v>0</v>
      </c>
    </row>
    <row r="149" spans="1:10" x14ac:dyDescent="0.25">
      <c r="A149">
        <v>113</v>
      </c>
      <c r="B149" t="s">
        <v>7</v>
      </c>
      <c r="C149" s="3">
        <v>39972.761134259257</v>
      </c>
      <c r="D149" s="3">
        <v>39972.776006944441</v>
      </c>
      <c r="E149" s="2">
        <f t="shared" si="10"/>
        <v>1.4872685183945578E-2</v>
      </c>
      <c r="F149" t="str">
        <f>CONCATENATE(INDEX(Telefonkönyv!$A$2:$A$63,MATCH('Hívások (2)'!A149,Telefonkönyv!$C$2:$C$63,0))," ",INDEX(Telefonkönyv!$B$2:$B$63,MATCH('Hívások (2)'!A149,Telefonkönyv!$C$2:$C$63,0)))</f>
        <v>Toldi Tamás ügyintéző</v>
      </c>
      <c r="G149" s="5">
        <f t="shared" si="11"/>
        <v>1700</v>
      </c>
      <c r="H149" s="11" t="b">
        <f t="shared" si="12"/>
        <v>0</v>
      </c>
      <c r="I149" s="11" t="b">
        <f t="shared" si="13"/>
        <v>0</v>
      </c>
      <c r="J149" s="11" t="b">
        <f t="shared" si="14"/>
        <v>0</v>
      </c>
    </row>
    <row r="150" spans="1:10" x14ac:dyDescent="0.25">
      <c r="A150">
        <v>126</v>
      </c>
      <c r="B150" t="s">
        <v>4</v>
      </c>
      <c r="C150" s="3">
        <v>39972.762048611112</v>
      </c>
      <c r="D150" s="3">
        <v>39972.788622685184</v>
      </c>
      <c r="E150" s="2">
        <f t="shared" si="10"/>
        <v>2.6574074072414078E-2</v>
      </c>
      <c r="F150" t="str">
        <f>CONCATENATE(INDEX(Telefonkönyv!$A$2:$A$63,MATCH('Hívások (2)'!A150,Telefonkönyv!$C$2:$C$63,0))," ",INDEX(Telefonkönyv!$B$2:$B$63,MATCH('Hívások (2)'!A150,Telefonkönyv!$C$2:$C$63,0)))</f>
        <v>Hadviga Márton ügyintéző</v>
      </c>
      <c r="G150" s="5">
        <f t="shared" si="11"/>
        <v>2790</v>
      </c>
      <c r="H150" s="11" t="b">
        <f t="shared" si="12"/>
        <v>0</v>
      </c>
      <c r="I150" s="11" t="b">
        <f t="shared" si="13"/>
        <v>0</v>
      </c>
      <c r="J150" s="11" t="b">
        <f t="shared" si="14"/>
        <v>0</v>
      </c>
    </row>
    <row r="151" spans="1:10" x14ac:dyDescent="0.25">
      <c r="A151">
        <v>127</v>
      </c>
      <c r="B151" t="s">
        <v>4</v>
      </c>
      <c r="C151" s="3">
        <v>39972.763993055552</v>
      </c>
      <c r="D151" s="3">
        <v>39972.787951388891</v>
      </c>
      <c r="E151" s="2">
        <f t="shared" si="10"/>
        <v>2.3958333338669036E-2</v>
      </c>
      <c r="F151" t="str">
        <f>CONCATENATE(INDEX(Telefonkönyv!$A$2:$A$63,MATCH('Hívások (2)'!A151,Telefonkönyv!$C$2:$C$63,0))," ",INDEX(Telefonkönyv!$B$2:$B$63,MATCH('Hívások (2)'!A151,Telefonkönyv!$C$2:$C$63,0)))</f>
        <v>Polgár Zsuzsa ügyintéző</v>
      </c>
      <c r="G151" s="5">
        <f t="shared" si="11"/>
        <v>2510</v>
      </c>
      <c r="H151" s="11" t="b">
        <f t="shared" si="12"/>
        <v>0</v>
      </c>
      <c r="I151" s="11" t="b">
        <f t="shared" si="13"/>
        <v>0</v>
      </c>
      <c r="J151" s="11" t="b">
        <f t="shared" si="14"/>
        <v>0</v>
      </c>
    </row>
    <row r="152" spans="1:10" x14ac:dyDescent="0.25">
      <c r="A152">
        <v>135</v>
      </c>
      <c r="B152" t="s">
        <v>13</v>
      </c>
      <c r="C152" s="3">
        <v>39972.775092592594</v>
      </c>
      <c r="D152" s="3">
        <v>39972.805127314816</v>
      </c>
      <c r="E152" s="2">
        <f t="shared" si="10"/>
        <v>3.0034722221898846E-2</v>
      </c>
      <c r="F152" t="str">
        <f>CONCATENATE(INDEX(Telefonkönyv!$A$2:$A$63,MATCH('Hívások (2)'!A152,Telefonkönyv!$C$2:$C$63,0))," ",INDEX(Telefonkönyv!$B$2:$B$63,MATCH('Hívások (2)'!A152,Telefonkönyv!$C$2:$C$63,0)))</f>
        <v>Laki Karola ügyintéző</v>
      </c>
      <c r="G152" s="5">
        <f t="shared" si="11"/>
        <v>3565</v>
      </c>
      <c r="H152" s="11" t="b">
        <f t="shared" si="12"/>
        <v>0</v>
      </c>
      <c r="I152" s="11" t="b">
        <f t="shared" si="13"/>
        <v>0</v>
      </c>
      <c r="J152" s="11" t="b">
        <f t="shared" si="14"/>
        <v>0</v>
      </c>
    </row>
    <row r="153" spans="1:10" x14ac:dyDescent="0.25">
      <c r="A153">
        <v>109</v>
      </c>
      <c r="B153" t="s">
        <v>15</v>
      </c>
      <c r="C153" s="3">
        <v>39972.905486111114</v>
      </c>
      <c r="D153" s="3">
        <v>39972.921944444446</v>
      </c>
      <c r="E153" s="2">
        <f t="shared" si="10"/>
        <v>1.6458333331684116E-2</v>
      </c>
      <c r="F153" t="str">
        <f>CONCATENATE(INDEX(Telefonkönyv!$A$2:$A$63,MATCH('Hívások (2)'!A153,Telefonkönyv!$C$2:$C$63,0))," ",INDEX(Telefonkönyv!$B$2:$B$63,MATCH('Hívások (2)'!A153,Telefonkönyv!$C$2:$C$63,0)))</f>
        <v>Lovas Imre ügyintéző</v>
      </c>
      <c r="G153" s="5">
        <f t="shared" si="11"/>
        <v>2100</v>
      </c>
      <c r="H153" s="11" t="b">
        <f t="shared" si="12"/>
        <v>0</v>
      </c>
      <c r="I153" s="11" t="b">
        <f t="shared" si="13"/>
        <v>1</v>
      </c>
      <c r="J153" s="11" t="b">
        <f t="shared" si="14"/>
        <v>0</v>
      </c>
    </row>
    <row r="154" spans="1:10" x14ac:dyDescent="0.25">
      <c r="A154">
        <v>151</v>
      </c>
      <c r="B154" t="s">
        <v>15</v>
      </c>
      <c r="C154" s="3">
        <v>39972.916666666664</v>
      </c>
      <c r="D154" s="3">
        <v>39972.918043981481</v>
      </c>
      <c r="E154" s="2">
        <f t="shared" si="10"/>
        <v>1.377314816636499E-3</v>
      </c>
      <c r="F154" t="str">
        <f>CONCATENATE(INDEX(Telefonkönyv!$A$2:$A$63,MATCH('Hívások (2)'!A154,Telefonkönyv!$C$2:$C$63,0))," ",INDEX(Telefonkönyv!$B$2:$B$63,MATCH('Hívások (2)'!A154,Telefonkönyv!$C$2:$C$63,0)))</f>
        <v>Lovas Helga ügyintéző</v>
      </c>
      <c r="G154" s="5">
        <f t="shared" si="11"/>
        <v>230</v>
      </c>
      <c r="H154" s="11" t="b">
        <f t="shared" si="12"/>
        <v>0</v>
      </c>
      <c r="I154" s="11" t="b">
        <f t="shared" si="13"/>
        <v>1</v>
      </c>
      <c r="J154" s="11" t="b">
        <f t="shared" si="14"/>
        <v>0</v>
      </c>
    </row>
    <row r="155" spans="1:10" x14ac:dyDescent="0.25">
      <c r="A155">
        <v>151</v>
      </c>
      <c r="B155" t="s">
        <v>15</v>
      </c>
      <c r="C155" s="3">
        <v>39972.987256944441</v>
      </c>
      <c r="D155" s="3">
        <v>39973.012337962966</v>
      </c>
      <c r="E155" s="2">
        <f t="shared" si="10"/>
        <v>2.5081018524360843E-2</v>
      </c>
      <c r="F155" t="str">
        <f>CONCATENATE(INDEX(Telefonkönyv!$A$2:$A$63,MATCH('Hívások (2)'!A155,Telefonkönyv!$C$2:$C$63,0))," ",INDEX(Telefonkönyv!$B$2:$B$63,MATCH('Hívások (2)'!A155,Telefonkönyv!$C$2:$C$63,0)))</f>
        <v>Lovas Helga ügyintéző</v>
      </c>
      <c r="G155" s="5">
        <f t="shared" si="11"/>
        <v>3205</v>
      </c>
      <c r="H155" s="11" t="b">
        <f t="shared" si="12"/>
        <v>0</v>
      </c>
      <c r="I155" s="11" t="b">
        <f t="shared" si="13"/>
        <v>0</v>
      </c>
      <c r="J155" s="11" t="b">
        <f t="shared" si="14"/>
        <v>1</v>
      </c>
    </row>
    <row r="156" spans="1:10" x14ac:dyDescent="0.25">
      <c r="A156">
        <v>115</v>
      </c>
      <c r="B156" t="s">
        <v>14</v>
      </c>
      <c r="C156" s="3">
        <v>39973.360706018517</v>
      </c>
      <c r="D156" s="3">
        <v>39973.400879629633</v>
      </c>
      <c r="E156" s="2">
        <f t="shared" si="10"/>
        <v>4.0173611116188113E-2</v>
      </c>
      <c r="F156" t="str">
        <f>CONCATENATE(INDEX(Telefonkönyv!$A$2:$A$63,MATCH('Hívások (2)'!A156,Telefonkönyv!$C$2:$C$63,0))," ",INDEX(Telefonkönyv!$B$2:$B$63,MATCH('Hívások (2)'!A156,Telefonkönyv!$C$2:$C$63,0)))</f>
        <v>Marosi István ügyintéző</v>
      </c>
      <c r="G156" s="5">
        <f t="shared" si="11"/>
        <v>4685</v>
      </c>
      <c r="H156" s="11" t="b">
        <f t="shared" si="12"/>
        <v>0</v>
      </c>
      <c r="I156" s="11" t="b">
        <f t="shared" si="13"/>
        <v>0</v>
      </c>
      <c r="J156" s="11" t="b">
        <f t="shared" si="14"/>
        <v>1</v>
      </c>
    </row>
    <row r="157" spans="1:10" x14ac:dyDescent="0.25">
      <c r="A157">
        <v>106</v>
      </c>
      <c r="B157" t="s">
        <v>8</v>
      </c>
      <c r="C157" s="3">
        <v>39973.364930555559</v>
      </c>
      <c r="D157" s="3">
        <v>39973.381354166668</v>
      </c>
      <c r="E157" s="2">
        <f t="shared" si="10"/>
        <v>1.6423611108621117E-2</v>
      </c>
      <c r="F157" t="str">
        <f>CONCATENATE(INDEX(Telefonkönyv!$A$2:$A$63,MATCH('Hívások (2)'!A157,Telefonkönyv!$C$2:$C$63,0))," ",INDEX(Telefonkönyv!$B$2:$B$63,MATCH('Hívások (2)'!A157,Telefonkönyv!$C$2:$C$63,0)))</f>
        <v>Kalincsák Hanga ügyintéző</v>
      </c>
      <c r="G157" s="5">
        <f t="shared" si="11"/>
        <v>1965</v>
      </c>
      <c r="H157" s="11" t="b">
        <f t="shared" si="12"/>
        <v>0</v>
      </c>
      <c r="I157" s="11" t="b">
        <f t="shared" si="13"/>
        <v>0</v>
      </c>
      <c r="J157" s="11" t="b">
        <f t="shared" si="14"/>
        <v>1</v>
      </c>
    </row>
    <row r="158" spans="1:10" x14ac:dyDescent="0.25">
      <c r="A158">
        <v>132</v>
      </c>
      <c r="B158" t="s">
        <v>5</v>
      </c>
      <c r="C158" s="3">
        <v>39973.368877314817</v>
      </c>
      <c r="D158" s="3">
        <v>39973.388958333337</v>
      </c>
      <c r="E158" s="2">
        <f t="shared" si="10"/>
        <v>2.008101851970423E-2</v>
      </c>
      <c r="F158" t="str">
        <f>CONCATENATE(INDEX(Telefonkönyv!$A$2:$A$63,MATCH('Hívások (2)'!A158,Telefonkönyv!$C$2:$C$63,0))," ",INDEX(Telefonkönyv!$B$2:$B$63,MATCH('Hívások (2)'!A158,Telefonkönyv!$C$2:$C$63,0)))</f>
        <v>Pap Zsófia ügyintéző</v>
      </c>
      <c r="G158" s="5">
        <f t="shared" si="11"/>
        <v>2365</v>
      </c>
      <c r="H158" s="11" t="b">
        <f t="shared" si="12"/>
        <v>0</v>
      </c>
      <c r="I158" s="11" t="b">
        <f t="shared" si="13"/>
        <v>0</v>
      </c>
      <c r="J158" s="11" t="b">
        <f t="shared" si="14"/>
        <v>1</v>
      </c>
    </row>
    <row r="159" spans="1:10" x14ac:dyDescent="0.25">
      <c r="A159">
        <v>117</v>
      </c>
      <c r="B159" t="s">
        <v>5</v>
      </c>
      <c r="C159" s="3">
        <v>39973.370706018519</v>
      </c>
      <c r="D159" s="3">
        <v>39973.380370370367</v>
      </c>
      <c r="E159" s="2">
        <f t="shared" si="10"/>
        <v>9.6643518481869251E-3</v>
      </c>
      <c r="F159" t="str">
        <f>CONCATENATE(INDEX(Telefonkönyv!$A$2:$A$63,MATCH('Hívások (2)'!A159,Telefonkönyv!$C$2:$C$63,0))," ",INDEX(Telefonkönyv!$B$2:$B$63,MATCH('Hívások (2)'!A159,Telefonkönyv!$C$2:$C$63,0)))</f>
        <v>Ordasi Judit ügyintéző</v>
      </c>
      <c r="G159" s="5">
        <f t="shared" si="11"/>
        <v>1165</v>
      </c>
      <c r="H159" s="11" t="b">
        <f t="shared" si="12"/>
        <v>0</v>
      </c>
      <c r="I159" s="11" t="b">
        <f t="shared" si="13"/>
        <v>0</v>
      </c>
      <c r="J159" s="11" t="b">
        <f t="shared" si="14"/>
        <v>1</v>
      </c>
    </row>
    <row r="160" spans="1:10" x14ac:dyDescent="0.25">
      <c r="A160">
        <v>143</v>
      </c>
      <c r="B160" t="s">
        <v>9</v>
      </c>
      <c r="C160" s="3">
        <v>39973.372395833336</v>
      </c>
      <c r="D160" s="3">
        <v>39973.379560185182</v>
      </c>
      <c r="E160" s="2">
        <f t="shared" si="10"/>
        <v>7.1643518458586186E-3</v>
      </c>
      <c r="F160" t="str">
        <f>CONCATENATE(INDEX(Telefonkönyv!$A$2:$A$63,MATCH('Hívások (2)'!A160,Telefonkönyv!$C$2:$C$63,0))," ",INDEX(Telefonkönyv!$B$2:$B$63,MATCH('Hívások (2)'!A160,Telefonkönyv!$C$2:$C$63,0)))</f>
        <v>Tringel Franciska ügyintéző</v>
      </c>
      <c r="G160" s="5">
        <f t="shared" si="11"/>
        <v>875</v>
      </c>
      <c r="H160" s="11" t="b">
        <f t="shared" si="12"/>
        <v>0</v>
      </c>
      <c r="I160" s="11" t="b">
        <f t="shared" si="13"/>
        <v>0</v>
      </c>
      <c r="J160" s="11" t="b">
        <f t="shared" si="14"/>
        <v>1</v>
      </c>
    </row>
    <row r="161" spans="1:10" x14ac:dyDescent="0.25">
      <c r="A161">
        <v>105</v>
      </c>
      <c r="B161" t="s">
        <v>13</v>
      </c>
      <c r="C161" s="3">
        <v>39973.373333333337</v>
      </c>
      <c r="D161" s="3">
        <v>39973.386296296296</v>
      </c>
      <c r="E161" s="2">
        <f t="shared" si="10"/>
        <v>1.2962962959136348E-2</v>
      </c>
      <c r="F161" t="str">
        <f>CONCATENATE(INDEX(Telefonkönyv!$A$2:$A$63,MATCH('Hívások (2)'!A161,Telefonkönyv!$C$2:$C$63,0))," ",INDEX(Telefonkönyv!$B$2:$B$63,MATCH('Hívások (2)'!A161,Telefonkönyv!$C$2:$C$63,0)))</f>
        <v>Vadász Iván középvezető</v>
      </c>
      <c r="G161" s="5">
        <f t="shared" si="11"/>
        <v>1565</v>
      </c>
      <c r="H161" s="11" t="b">
        <f t="shared" si="12"/>
        <v>0</v>
      </c>
      <c r="I161" s="11" t="b">
        <f t="shared" si="13"/>
        <v>0</v>
      </c>
      <c r="J161" s="11" t="b">
        <f t="shared" si="14"/>
        <v>1</v>
      </c>
    </row>
    <row r="162" spans="1:10" x14ac:dyDescent="0.25">
      <c r="A162">
        <v>127</v>
      </c>
      <c r="B162" t="s">
        <v>4</v>
      </c>
      <c r="C162" s="3">
        <v>39973.386550925927</v>
      </c>
      <c r="D162" s="3">
        <v>39973.406597222223</v>
      </c>
      <c r="E162" s="2">
        <f t="shared" si="10"/>
        <v>2.0046296296641231E-2</v>
      </c>
      <c r="F162" t="str">
        <f>CONCATENATE(INDEX(Telefonkönyv!$A$2:$A$63,MATCH('Hívások (2)'!A162,Telefonkönyv!$C$2:$C$63,0))," ",INDEX(Telefonkönyv!$B$2:$B$63,MATCH('Hívások (2)'!A162,Telefonkönyv!$C$2:$C$63,0)))</f>
        <v>Polgár Zsuzsa ügyintéző</v>
      </c>
      <c r="G162" s="5">
        <f t="shared" si="11"/>
        <v>2090</v>
      </c>
      <c r="H162" s="11" t="b">
        <f t="shared" si="12"/>
        <v>0</v>
      </c>
      <c r="I162" s="11" t="b">
        <f t="shared" si="13"/>
        <v>0</v>
      </c>
      <c r="J162" s="11" t="b">
        <f t="shared" si="14"/>
        <v>1</v>
      </c>
    </row>
    <row r="163" spans="1:10" x14ac:dyDescent="0.25">
      <c r="A163">
        <v>128</v>
      </c>
      <c r="B163" t="s">
        <v>4</v>
      </c>
      <c r="C163" s="3">
        <v>39973.386597222219</v>
      </c>
      <c r="D163" s="3">
        <v>39973.401134259257</v>
      </c>
      <c r="E163" s="2">
        <f t="shared" si="10"/>
        <v>1.4537037037371192E-2</v>
      </c>
      <c r="F163" t="str">
        <f>CONCATENATE(INDEX(Telefonkönyv!$A$2:$A$63,MATCH('Hívások (2)'!A163,Telefonkönyv!$C$2:$C$63,0))," ",INDEX(Telefonkönyv!$B$2:$B$63,MATCH('Hívások (2)'!A163,Telefonkönyv!$C$2:$C$63,0)))</f>
        <v>Fogarasi Éva ügyintéző</v>
      </c>
      <c r="G163" s="5">
        <f t="shared" si="11"/>
        <v>1530</v>
      </c>
      <c r="H163" s="11" t="b">
        <f t="shared" si="12"/>
        <v>0</v>
      </c>
      <c r="I163" s="11" t="b">
        <f t="shared" si="13"/>
        <v>0</v>
      </c>
      <c r="J163" s="11" t="b">
        <f t="shared" si="14"/>
        <v>1</v>
      </c>
    </row>
    <row r="164" spans="1:10" x14ac:dyDescent="0.25">
      <c r="A164">
        <v>114</v>
      </c>
      <c r="B164" t="s">
        <v>11</v>
      </c>
      <c r="C164" s="3">
        <v>39973.387824074074</v>
      </c>
      <c r="D164" s="3">
        <v>39973.427361111113</v>
      </c>
      <c r="E164" s="2">
        <f t="shared" si="10"/>
        <v>3.9537037038826384E-2</v>
      </c>
      <c r="F164" t="str">
        <f>CONCATENATE(INDEX(Telefonkönyv!$A$2:$A$63,MATCH('Hívások (2)'!A164,Telefonkönyv!$C$2:$C$63,0))," ",INDEX(Telefonkönyv!$B$2:$B$63,MATCH('Hívások (2)'!A164,Telefonkönyv!$C$2:$C$63,0)))</f>
        <v>Bakonyi Mátyás ügyintéző</v>
      </c>
      <c r="G164" s="5">
        <f t="shared" si="11"/>
        <v>4605</v>
      </c>
      <c r="H164" s="11" t="b">
        <f t="shared" si="12"/>
        <v>0</v>
      </c>
      <c r="I164" s="11" t="b">
        <f t="shared" si="13"/>
        <v>0</v>
      </c>
      <c r="J164" s="11" t="b">
        <f t="shared" si="14"/>
        <v>1</v>
      </c>
    </row>
    <row r="165" spans="1:10" x14ac:dyDescent="0.25">
      <c r="A165">
        <v>118</v>
      </c>
      <c r="B165" t="s">
        <v>5</v>
      </c>
      <c r="C165" s="3">
        <v>39973.389826388891</v>
      </c>
      <c r="D165" s="3">
        <v>39973.424537037034</v>
      </c>
      <c r="E165" s="2">
        <f t="shared" si="10"/>
        <v>3.4710648142208811E-2</v>
      </c>
      <c r="F165" t="str">
        <f>CONCATENATE(INDEX(Telefonkönyv!$A$2:$A$63,MATCH('Hívások (2)'!A165,Telefonkönyv!$C$2:$C$63,0))," ",INDEX(Telefonkönyv!$B$2:$B$63,MATCH('Hívások (2)'!A165,Telefonkönyv!$C$2:$C$63,0)))</f>
        <v>Ondrejó Anna ügyintéző</v>
      </c>
      <c r="G165" s="5">
        <f t="shared" si="11"/>
        <v>4045</v>
      </c>
      <c r="H165" s="11" t="b">
        <f t="shared" si="12"/>
        <v>0</v>
      </c>
      <c r="I165" s="11" t="b">
        <f t="shared" si="13"/>
        <v>0</v>
      </c>
      <c r="J165" s="11" t="b">
        <f t="shared" si="14"/>
        <v>1</v>
      </c>
    </row>
    <row r="166" spans="1:10" x14ac:dyDescent="0.25">
      <c r="A166">
        <v>155</v>
      </c>
      <c r="B166" t="s">
        <v>9</v>
      </c>
      <c r="C166" s="3">
        <v>39973.393414351849</v>
      </c>
      <c r="D166" s="3">
        <v>39973.409247685187</v>
      </c>
      <c r="E166" s="2">
        <f t="shared" si="10"/>
        <v>1.5833333338377997E-2</v>
      </c>
      <c r="F166" t="str">
        <f>CONCATENATE(INDEX(Telefonkönyv!$A$2:$A$63,MATCH('Hívások (2)'!A166,Telefonkönyv!$C$2:$C$63,0))," ",INDEX(Telefonkönyv!$B$2:$B$63,MATCH('Hívások (2)'!A166,Telefonkönyv!$C$2:$C$63,0)))</f>
        <v>Bölöni Antal ügyintéző</v>
      </c>
      <c r="G166" s="5">
        <f t="shared" si="11"/>
        <v>1775</v>
      </c>
      <c r="H166" s="11" t="b">
        <f t="shared" si="12"/>
        <v>0</v>
      </c>
      <c r="I166" s="11" t="b">
        <f t="shared" si="13"/>
        <v>0</v>
      </c>
      <c r="J166" s="11" t="b">
        <f t="shared" si="14"/>
        <v>1</v>
      </c>
    </row>
    <row r="167" spans="1:10" x14ac:dyDescent="0.25">
      <c r="A167">
        <v>112</v>
      </c>
      <c r="B167" t="s">
        <v>13</v>
      </c>
      <c r="C167" s="3">
        <v>39973.393530092595</v>
      </c>
      <c r="D167" s="3">
        <v>39973.399398148147</v>
      </c>
      <c r="E167" s="2">
        <f t="shared" si="10"/>
        <v>5.8680555521277711E-3</v>
      </c>
      <c r="F167" t="str">
        <f>CONCATENATE(INDEX(Telefonkönyv!$A$2:$A$63,MATCH('Hívások (2)'!A167,Telefonkönyv!$C$2:$C$63,0))," ",INDEX(Telefonkönyv!$B$2:$B$63,MATCH('Hívások (2)'!A167,Telefonkönyv!$C$2:$C$63,0)))</f>
        <v>Tóth Vanda ügyintéző</v>
      </c>
      <c r="G167" s="5">
        <f t="shared" si="11"/>
        <v>765</v>
      </c>
      <c r="H167" s="11" t="b">
        <f t="shared" si="12"/>
        <v>0</v>
      </c>
      <c r="I167" s="11" t="b">
        <f t="shared" si="13"/>
        <v>0</v>
      </c>
      <c r="J167" s="11" t="b">
        <f t="shared" si="14"/>
        <v>1</v>
      </c>
    </row>
    <row r="168" spans="1:10" x14ac:dyDescent="0.25">
      <c r="A168">
        <v>119</v>
      </c>
      <c r="B168" t="s">
        <v>10</v>
      </c>
      <c r="C168" s="3">
        <v>39973.395729166667</v>
      </c>
      <c r="D168" s="3">
        <v>39973.433182870373</v>
      </c>
      <c r="E168" s="2">
        <f t="shared" si="10"/>
        <v>3.7453703705978114E-2</v>
      </c>
      <c r="F168" t="str">
        <f>CONCATENATE(INDEX(Telefonkönyv!$A$2:$A$63,MATCH('Hívások (2)'!A168,Telefonkönyv!$C$2:$C$63,0))," ",INDEX(Telefonkönyv!$B$2:$B$63,MATCH('Hívások (2)'!A168,Telefonkönyv!$C$2:$C$63,0)))</f>
        <v>Kövér Krisztina ügyintéző</v>
      </c>
      <c r="G168" s="5">
        <f t="shared" si="11"/>
        <v>4650</v>
      </c>
      <c r="H168" s="11" t="b">
        <f t="shared" si="12"/>
        <v>0</v>
      </c>
      <c r="I168" s="11" t="b">
        <f t="shared" si="13"/>
        <v>0</v>
      </c>
      <c r="J168" s="11" t="b">
        <f t="shared" si="14"/>
        <v>1</v>
      </c>
    </row>
    <row r="169" spans="1:10" x14ac:dyDescent="0.25">
      <c r="A169">
        <v>135</v>
      </c>
      <c r="B169" t="s">
        <v>13</v>
      </c>
      <c r="C169" s="3">
        <v>39973.399965277778</v>
      </c>
      <c r="D169" s="3">
        <v>39973.403460648151</v>
      </c>
      <c r="E169" s="2">
        <f t="shared" si="10"/>
        <v>3.4953703725477681E-3</v>
      </c>
      <c r="F169" t="str">
        <f>CONCATENATE(INDEX(Telefonkönyv!$A$2:$A$63,MATCH('Hívások (2)'!A169,Telefonkönyv!$C$2:$C$63,0))," ",INDEX(Telefonkönyv!$B$2:$B$63,MATCH('Hívások (2)'!A169,Telefonkönyv!$C$2:$C$63,0)))</f>
        <v>Laki Karola ügyintéző</v>
      </c>
      <c r="G169" s="5">
        <f t="shared" si="11"/>
        <v>525</v>
      </c>
      <c r="H169" s="11" t="b">
        <f t="shared" si="12"/>
        <v>0</v>
      </c>
      <c r="I169" s="11" t="b">
        <f t="shared" si="13"/>
        <v>0</v>
      </c>
      <c r="J169" s="11" t="b">
        <f t="shared" si="14"/>
        <v>1</v>
      </c>
    </row>
    <row r="170" spans="1:10" x14ac:dyDescent="0.25">
      <c r="A170">
        <v>139</v>
      </c>
      <c r="B170" t="s">
        <v>9</v>
      </c>
      <c r="C170" s="3">
        <v>39973.40148148148</v>
      </c>
      <c r="D170" s="3">
        <v>39973.442893518521</v>
      </c>
      <c r="E170" s="2">
        <f t="shared" si="10"/>
        <v>4.1412037040572613E-2</v>
      </c>
      <c r="F170" t="str">
        <f>CONCATENATE(INDEX(Telefonkönyv!$A$2:$A$63,MATCH('Hívások (2)'!A170,Telefonkönyv!$C$2:$C$63,0))," ",INDEX(Telefonkönyv!$B$2:$B$63,MATCH('Hívások (2)'!A170,Telefonkönyv!$C$2:$C$63,0)))</f>
        <v>Felner Ferenc ügyintéző</v>
      </c>
      <c r="G170" s="5">
        <f t="shared" si="11"/>
        <v>4550</v>
      </c>
      <c r="H170" s="11" t="b">
        <f t="shared" si="12"/>
        <v>0</v>
      </c>
      <c r="I170" s="11" t="b">
        <f t="shared" si="13"/>
        <v>0</v>
      </c>
      <c r="J170" s="11" t="b">
        <f t="shared" si="14"/>
        <v>1</v>
      </c>
    </row>
    <row r="171" spans="1:10" x14ac:dyDescent="0.25">
      <c r="A171">
        <v>128</v>
      </c>
      <c r="B171" t="s">
        <v>4</v>
      </c>
      <c r="C171" s="3">
        <v>39973.402002314811</v>
      </c>
      <c r="D171" s="3">
        <v>39973.426041666666</v>
      </c>
      <c r="E171" s="2">
        <f t="shared" si="10"/>
        <v>2.4039351854298729E-2</v>
      </c>
      <c r="F171" t="str">
        <f>CONCATENATE(INDEX(Telefonkönyv!$A$2:$A$63,MATCH('Hívások (2)'!A171,Telefonkönyv!$C$2:$C$63,0))," ",INDEX(Telefonkönyv!$B$2:$B$63,MATCH('Hívások (2)'!A171,Telefonkönyv!$C$2:$C$63,0)))</f>
        <v>Fogarasi Éva ügyintéző</v>
      </c>
      <c r="G171" s="5">
        <f t="shared" si="11"/>
        <v>2510</v>
      </c>
      <c r="H171" s="11" t="b">
        <f t="shared" si="12"/>
        <v>0</v>
      </c>
      <c r="I171" s="11" t="b">
        <f t="shared" si="13"/>
        <v>0</v>
      </c>
      <c r="J171" s="11" t="b">
        <f t="shared" si="14"/>
        <v>1</v>
      </c>
    </row>
    <row r="172" spans="1:10" x14ac:dyDescent="0.25">
      <c r="A172">
        <v>143</v>
      </c>
      <c r="B172" t="s">
        <v>9</v>
      </c>
      <c r="C172" s="3">
        <v>39973.405405092592</v>
      </c>
      <c r="D172" s="3">
        <v>39973.440150462964</v>
      </c>
      <c r="E172" s="2">
        <f t="shared" si="10"/>
        <v>3.4745370372547768E-2</v>
      </c>
      <c r="F172" t="str">
        <f>CONCATENATE(INDEX(Telefonkönyv!$A$2:$A$63,MATCH('Hívások (2)'!A172,Telefonkönyv!$C$2:$C$63,0))," ",INDEX(Telefonkönyv!$B$2:$B$63,MATCH('Hívások (2)'!A172,Telefonkönyv!$C$2:$C$63,0)))</f>
        <v>Tringel Franciska ügyintéző</v>
      </c>
      <c r="G172" s="5">
        <f t="shared" si="11"/>
        <v>3875</v>
      </c>
      <c r="H172" s="11" t="b">
        <f t="shared" si="12"/>
        <v>0</v>
      </c>
      <c r="I172" s="11" t="b">
        <f t="shared" si="13"/>
        <v>0</v>
      </c>
      <c r="J172" s="11" t="b">
        <f t="shared" si="14"/>
        <v>1</v>
      </c>
    </row>
    <row r="173" spans="1:10" x14ac:dyDescent="0.25">
      <c r="A173">
        <v>120</v>
      </c>
      <c r="B173" t="s">
        <v>12</v>
      </c>
      <c r="C173" s="3">
        <v>39973.408125000002</v>
      </c>
      <c r="D173" s="3">
        <v>39973.414687500001</v>
      </c>
      <c r="E173" s="2">
        <f t="shared" si="10"/>
        <v>6.5624999988358468E-3</v>
      </c>
      <c r="F173" t="str">
        <f>CONCATENATE(INDEX(Telefonkönyv!$A$2:$A$63,MATCH('Hívások (2)'!A173,Telefonkönyv!$C$2:$C$63,0))," ",INDEX(Telefonkönyv!$B$2:$B$63,MATCH('Hívások (2)'!A173,Telefonkönyv!$C$2:$C$63,0)))</f>
        <v>Szalay Ákos ügyintéző</v>
      </c>
      <c r="G173" s="5">
        <f t="shared" si="11"/>
        <v>800</v>
      </c>
      <c r="H173" s="11" t="b">
        <f t="shared" si="12"/>
        <v>0</v>
      </c>
      <c r="I173" s="11" t="b">
        <f t="shared" si="13"/>
        <v>0</v>
      </c>
      <c r="J173" s="11" t="b">
        <f t="shared" si="14"/>
        <v>1</v>
      </c>
    </row>
    <row r="174" spans="1:10" x14ac:dyDescent="0.25">
      <c r="A174">
        <v>132</v>
      </c>
      <c r="B174" t="s">
        <v>5</v>
      </c>
      <c r="C174" s="3">
        <v>39973.414664351854</v>
      </c>
      <c r="D174" s="3">
        <v>39973.436203703706</v>
      </c>
      <c r="E174" s="2">
        <f t="shared" si="10"/>
        <v>2.1539351851970423E-2</v>
      </c>
      <c r="F174" t="str">
        <f>CONCATENATE(INDEX(Telefonkönyv!$A$2:$A$63,MATCH('Hívások (2)'!A174,Telefonkönyv!$C$2:$C$63,0))," ",INDEX(Telefonkönyv!$B$2:$B$63,MATCH('Hívások (2)'!A174,Telefonkönyv!$C$2:$C$63,0)))</f>
        <v>Pap Zsófia ügyintéző</v>
      </c>
      <c r="G174" s="5">
        <f t="shared" si="11"/>
        <v>2605</v>
      </c>
      <c r="H174" s="11" t="b">
        <f t="shared" si="12"/>
        <v>0</v>
      </c>
      <c r="I174" s="11" t="b">
        <f t="shared" si="13"/>
        <v>0</v>
      </c>
      <c r="J174" s="11" t="b">
        <f t="shared" si="14"/>
        <v>1</v>
      </c>
    </row>
    <row r="175" spans="1:10" x14ac:dyDescent="0.25">
      <c r="A175">
        <v>152</v>
      </c>
      <c r="B175" t="s">
        <v>6</v>
      </c>
      <c r="C175" s="3">
        <v>39973.417083333334</v>
      </c>
      <c r="D175" s="3">
        <v>39973.425196759257</v>
      </c>
      <c r="E175" s="2">
        <f t="shared" si="10"/>
        <v>8.1134259235113859E-3</v>
      </c>
      <c r="F175" t="str">
        <f>CONCATENATE(INDEX(Telefonkönyv!$A$2:$A$63,MATCH('Hívások (2)'!A175,Telefonkönyv!$C$2:$C$63,0))," ",INDEX(Telefonkönyv!$B$2:$B$63,MATCH('Hívások (2)'!A175,Telefonkönyv!$C$2:$C$63,0)))</f>
        <v>Viola Klára ügyintéző</v>
      </c>
      <c r="G175" s="5">
        <f t="shared" si="11"/>
        <v>1005</v>
      </c>
      <c r="H175" s="11" t="b">
        <f t="shared" si="12"/>
        <v>0</v>
      </c>
      <c r="I175" s="11" t="b">
        <f t="shared" si="13"/>
        <v>0</v>
      </c>
      <c r="J175" s="11" t="b">
        <f t="shared" si="14"/>
        <v>1</v>
      </c>
    </row>
    <row r="176" spans="1:10" x14ac:dyDescent="0.25">
      <c r="A176">
        <v>112</v>
      </c>
      <c r="B176" t="s">
        <v>13</v>
      </c>
      <c r="C176" s="3">
        <v>39973.420694444445</v>
      </c>
      <c r="D176" s="3">
        <v>39973.430821759262</v>
      </c>
      <c r="E176" s="2">
        <f t="shared" si="10"/>
        <v>1.0127314817509614E-2</v>
      </c>
      <c r="F176" t="str">
        <f>CONCATENATE(INDEX(Telefonkönyv!$A$2:$A$63,MATCH('Hívások (2)'!A176,Telefonkönyv!$C$2:$C$63,0))," ",INDEX(Telefonkönyv!$B$2:$B$63,MATCH('Hívások (2)'!A176,Telefonkönyv!$C$2:$C$63,0)))</f>
        <v>Tóth Vanda ügyintéző</v>
      </c>
      <c r="G176" s="5">
        <f t="shared" si="11"/>
        <v>1245</v>
      </c>
      <c r="H176" s="11" t="b">
        <f t="shared" si="12"/>
        <v>0</v>
      </c>
      <c r="I176" s="11" t="b">
        <f t="shared" si="13"/>
        <v>0</v>
      </c>
      <c r="J176" s="11" t="b">
        <f t="shared" si="14"/>
        <v>1</v>
      </c>
    </row>
    <row r="177" spans="1:10" x14ac:dyDescent="0.25">
      <c r="A177">
        <v>106</v>
      </c>
      <c r="B177" t="s">
        <v>8</v>
      </c>
      <c r="C177" s="3">
        <v>39973.422106481485</v>
      </c>
      <c r="D177" s="3">
        <v>39973.428148148145</v>
      </c>
      <c r="E177" s="2">
        <f t="shared" si="10"/>
        <v>6.0416666601668112E-3</v>
      </c>
      <c r="F177" t="str">
        <f>CONCATENATE(INDEX(Telefonkönyv!$A$2:$A$63,MATCH('Hívások (2)'!A177,Telefonkönyv!$C$2:$C$63,0))," ",INDEX(Telefonkönyv!$B$2:$B$63,MATCH('Hívások (2)'!A177,Telefonkönyv!$C$2:$C$63,0)))</f>
        <v>Kalincsák Hanga ügyintéző</v>
      </c>
      <c r="G177" s="5">
        <f t="shared" si="11"/>
        <v>765</v>
      </c>
      <c r="H177" s="11" t="b">
        <f t="shared" si="12"/>
        <v>0</v>
      </c>
      <c r="I177" s="11" t="b">
        <f t="shared" si="13"/>
        <v>0</v>
      </c>
      <c r="J177" s="11" t="b">
        <f t="shared" si="14"/>
        <v>1</v>
      </c>
    </row>
    <row r="178" spans="1:10" x14ac:dyDescent="0.25">
      <c r="A178">
        <v>127</v>
      </c>
      <c r="B178" t="s">
        <v>4</v>
      </c>
      <c r="C178" s="3">
        <v>39973.42328703704</v>
      </c>
      <c r="D178" s="3">
        <v>39973.450162037036</v>
      </c>
      <c r="E178" s="2">
        <f t="shared" si="10"/>
        <v>2.6874999995925464E-2</v>
      </c>
      <c r="F178" t="str">
        <f>CONCATENATE(INDEX(Telefonkönyv!$A$2:$A$63,MATCH('Hívások (2)'!A178,Telefonkönyv!$C$2:$C$63,0))," ",INDEX(Telefonkönyv!$B$2:$B$63,MATCH('Hívások (2)'!A178,Telefonkönyv!$C$2:$C$63,0)))</f>
        <v>Polgár Zsuzsa ügyintéző</v>
      </c>
      <c r="G178" s="5">
        <f t="shared" si="11"/>
        <v>2790</v>
      </c>
      <c r="H178" s="11" t="b">
        <f t="shared" si="12"/>
        <v>0</v>
      </c>
      <c r="I178" s="11" t="b">
        <f t="shared" si="13"/>
        <v>0</v>
      </c>
      <c r="J178" s="11" t="b">
        <f t="shared" si="14"/>
        <v>1</v>
      </c>
    </row>
    <row r="179" spans="1:10" x14ac:dyDescent="0.25">
      <c r="A179">
        <v>121</v>
      </c>
      <c r="B179" t="s">
        <v>7</v>
      </c>
      <c r="C179" s="3">
        <v>39973.423634259256</v>
      </c>
      <c r="D179" s="3">
        <v>39973.434004629627</v>
      </c>
      <c r="E179" s="2">
        <f t="shared" si="10"/>
        <v>1.0370370371674653E-2</v>
      </c>
      <c r="F179" t="str">
        <f>CONCATENATE(INDEX(Telefonkönyv!$A$2:$A$63,MATCH('Hívások (2)'!A179,Telefonkönyv!$C$2:$C$63,0))," ",INDEX(Telefonkönyv!$B$2:$B$63,MATCH('Hívások (2)'!A179,Telefonkönyv!$C$2:$C$63,0)))</f>
        <v>Palles Katalin ügyintéző</v>
      </c>
      <c r="G179" s="5">
        <f t="shared" si="11"/>
        <v>1175</v>
      </c>
      <c r="H179" s="11" t="b">
        <f t="shared" si="12"/>
        <v>0</v>
      </c>
      <c r="I179" s="11" t="b">
        <f t="shared" si="13"/>
        <v>0</v>
      </c>
      <c r="J179" s="11" t="b">
        <f t="shared" si="14"/>
        <v>1</v>
      </c>
    </row>
    <row r="180" spans="1:10" x14ac:dyDescent="0.25">
      <c r="A180">
        <v>124</v>
      </c>
      <c r="B180" t="s">
        <v>13</v>
      </c>
      <c r="C180" s="3">
        <v>39973.424675925926</v>
      </c>
      <c r="D180" s="3">
        <v>39973.446053240739</v>
      </c>
      <c r="E180" s="2">
        <f t="shared" si="10"/>
        <v>2.1377314813435078E-2</v>
      </c>
      <c r="F180" t="str">
        <f>CONCATENATE(INDEX(Telefonkönyv!$A$2:$A$63,MATCH('Hívások (2)'!A180,Telefonkönyv!$C$2:$C$63,0))," ",INDEX(Telefonkönyv!$B$2:$B$63,MATCH('Hívások (2)'!A180,Telefonkönyv!$C$2:$C$63,0)))</f>
        <v>Gelencsér László ügyintéző</v>
      </c>
      <c r="G180" s="5">
        <f t="shared" si="11"/>
        <v>2525</v>
      </c>
      <c r="H180" s="11" t="b">
        <f t="shared" si="12"/>
        <v>0</v>
      </c>
      <c r="I180" s="11" t="b">
        <f t="shared" si="13"/>
        <v>0</v>
      </c>
      <c r="J180" s="11" t="b">
        <f t="shared" si="14"/>
        <v>1</v>
      </c>
    </row>
    <row r="181" spans="1:10" x14ac:dyDescent="0.25">
      <c r="A181">
        <v>140</v>
      </c>
      <c r="B181" t="s">
        <v>5</v>
      </c>
      <c r="C181" s="3">
        <v>39973.425451388888</v>
      </c>
      <c r="D181" s="3">
        <v>39973.441574074073</v>
      </c>
      <c r="E181" s="2">
        <f t="shared" si="10"/>
        <v>1.6122685185109731E-2</v>
      </c>
      <c r="F181" t="str">
        <f>CONCATENATE(INDEX(Telefonkönyv!$A$2:$A$63,MATCH('Hívások (2)'!A181,Telefonkönyv!$C$2:$C$63,0))," ",INDEX(Telefonkönyv!$B$2:$B$63,MATCH('Hívások (2)'!A181,Telefonkönyv!$C$2:$C$63,0)))</f>
        <v>Szunomár Flóra ügyintéző</v>
      </c>
      <c r="G181" s="5">
        <f t="shared" si="11"/>
        <v>1965</v>
      </c>
      <c r="H181" s="11" t="b">
        <f t="shared" si="12"/>
        <v>0</v>
      </c>
      <c r="I181" s="11" t="b">
        <f t="shared" si="13"/>
        <v>0</v>
      </c>
      <c r="J181" s="11" t="b">
        <f t="shared" si="14"/>
        <v>1</v>
      </c>
    </row>
    <row r="182" spans="1:10" x14ac:dyDescent="0.25">
      <c r="A182">
        <v>159</v>
      </c>
      <c r="B182" t="s">
        <v>4</v>
      </c>
      <c r="C182" s="3">
        <v>39973.426099537035</v>
      </c>
      <c r="D182" s="3">
        <v>39973.433599537035</v>
      </c>
      <c r="E182" s="2">
        <f t="shared" si="10"/>
        <v>7.4999999997089617E-3</v>
      </c>
      <c r="F182" t="str">
        <f>CONCATENATE(INDEX(Telefonkönyv!$A$2:$A$63,MATCH('Hívások (2)'!A182,Telefonkönyv!$C$2:$C$63,0))," ",INDEX(Telefonkönyv!$B$2:$B$63,MATCH('Hívások (2)'!A182,Telefonkönyv!$C$2:$C$63,0)))</f>
        <v>Pap Nikolett ügyintéző</v>
      </c>
      <c r="G182" s="5">
        <f t="shared" si="11"/>
        <v>830</v>
      </c>
      <c r="H182" s="11" t="b">
        <f t="shared" si="12"/>
        <v>0</v>
      </c>
      <c r="I182" s="11" t="b">
        <f t="shared" si="13"/>
        <v>0</v>
      </c>
      <c r="J182" s="11" t="b">
        <f t="shared" si="14"/>
        <v>1</v>
      </c>
    </row>
    <row r="183" spans="1:10" x14ac:dyDescent="0.25">
      <c r="A183">
        <v>109</v>
      </c>
      <c r="B183" t="s">
        <v>15</v>
      </c>
      <c r="C183" s="3">
        <v>39973.427037037036</v>
      </c>
      <c r="D183" s="3">
        <v>39973.448321759257</v>
      </c>
      <c r="E183" s="2">
        <f t="shared" si="10"/>
        <v>2.1284722221025731E-2</v>
      </c>
      <c r="F183" t="str">
        <f>CONCATENATE(INDEX(Telefonkönyv!$A$2:$A$63,MATCH('Hívások (2)'!A183,Telefonkönyv!$C$2:$C$63,0))," ",INDEX(Telefonkönyv!$B$2:$B$63,MATCH('Hívások (2)'!A183,Telefonkönyv!$C$2:$C$63,0)))</f>
        <v>Lovas Imre ügyintéző</v>
      </c>
      <c r="G183" s="5">
        <f t="shared" si="11"/>
        <v>2695</v>
      </c>
      <c r="H183" s="11" t="b">
        <f t="shared" si="12"/>
        <v>0</v>
      </c>
      <c r="I183" s="11" t="b">
        <f t="shared" si="13"/>
        <v>0</v>
      </c>
      <c r="J183" s="11" t="b">
        <f t="shared" si="14"/>
        <v>1</v>
      </c>
    </row>
    <row r="184" spans="1:10" x14ac:dyDescent="0.25">
      <c r="A184">
        <v>144</v>
      </c>
      <c r="B184" t="s">
        <v>14</v>
      </c>
      <c r="C184" s="3">
        <v>39973.427152777775</v>
      </c>
      <c r="D184" s="3">
        <v>39973.450613425928</v>
      </c>
      <c r="E184" s="2">
        <f t="shared" si="10"/>
        <v>2.3460648153559305E-2</v>
      </c>
      <c r="F184" t="str">
        <f>CONCATENATE(INDEX(Telefonkönyv!$A$2:$A$63,MATCH('Hívások (2)'!A184,Telefonkönyv!$C$2:$C$63,0))," ",INDEX(Telefonkönyv!$B$2:$B$63,MATCH('Hívások (2)'!A184,Telefonkönyv!$C$2:$C$63,0)))</f>
        <v>Bózsing Gergely ügyintéző</v>
      </c>
      <c r="G184" s="5">
        <f t="shared" si="11"/>
        <v>2765</v>
      </c>
      <c r="H184" s="11" t="b">
        <f t="shared" si="12"/>
        <v>0</v>
      </c>
      <c r="I184" s="11" t="b">
        <f t="shared" si="13"/>
        <v>0</v>
      </c>
      <c r="J184" s="11" t="b">
        <f t="shared" si="14"/>
        <v>1</v>
      </c>
    </row>
    <row r="185" spans="1:10" x14ac:dyDescent="0.25">
      <c r="A185">
        <v>137</v>
      </c>
      <c r="B185" t="s">
        <v>9</v>
      </c>
      <c r="C185" s="3">
        <v>39973.428981481484</v>
      </c>
      <c r="D185" s="3">
        <v>39973.463148148148</v>
      </c>
      <c r="E185" s="2">
        <f t="shared" si="10"/>
        <v>3.4166666664532386E-2</v>
      </c>
      <c r="F185" t="str">
        <f>CONCATENATE(INDEX(Telefonkönyv!$A$2:$A$63,MATCH('Hívások (2)'!A185,Telefonkönyv!$C$2:$C$63,0))," ",INDEX(Telefonkönyv!$B$2:$B$63,MATCH('Hívások (2)'!A185,Telefonkönyv!$C$2:$C$63,0)))</f>
        <v>Bertalan József ügyintéző</v>
      </c>
      <c r="G185" s="5">
        <f t="shared" si="11"/>
        <v>3800</v>
      </c>
      <c r="H185" s="11" t="b">
        <f t="shared" si="12"/>
        <v>0</v>
      </c>
      <c r="I185" s="11" t="b">
        <f t="shared" si="13"/>
        <v>0</v>
      </c>
      <c r="J185" s="11" t="b">
        <f t="shared" si="14"/>
        <v>1</v>
      </c>
    </row>
    <row r="186" spans="1:10" x14ac:dyDescent="0.25">
      <c r="A186">
        <v>120</v>
      </c>
      <c r="B186" t="s">
        <v>12</v>
      </c>
      <c r="C186" s="3">
        <v>39973.429189814815</v>
      </c>
      <c r="D186" s="3">
        <v>39973.431446759256</v>
      </c>
      <c r="E186" s="2">
        <f t="shared" si="10"/>
        <v>2.2569444408873096E-3</v>
      </c>
      <c r="F186" t="str">
        <f>CONCATENATE(INDEX(Telefonkönyv!$A$2:$A$63,MATCH('Hívások (2)'!A186,Telefonkönyv!$C$2:$C$63,0))," ",INDEX(Telefonkönyv!$B$2:$B$63,MATCH('Hívások (2)'!A186,Telefonkönyv!$C$2:$C$63,0)))</f>
        <v>Szalay Ákos ügyintéző</v>
      </c>
      <c r="G186" s="5">
        <f t="shared" si="11"/>
        <v>350</v>
      </c>
      <c r="H186" s="11" t="b">
        <f t="shared" si="12"/>
        <v>0</v>
      </c>
      <c r="I186" s="11" t="b">
        <f t="shared" si="13"/>
        <v>0</v>
      </c>
      <c r="J186" s="11" t="b">
        <f t="shared" si="14"/>
        <v>1</v>
      </c>
    </row>
    <row r="187" spans="1:10" x14ac:dyDescent="0.25">
      <c r="A187">
        <v>123</v>
      </c>
      <c r="B187" t="s">
        <v>7</v>
      </c>
      <c r="C187" s="3">
        <v>39973.432256944441</v>
      </c>
      <c r="D187" s="3">
        <v>39973.439039351855</v>
      </c>
      <c r="E187" s="2">
        <f t="shared" si="10"/>
        <v>6.7824074139934964E-3</v>
      </c>
      <c r="F187" t="str">
        <f>CONCATENATE(INDEX(Telefonkönyv!$A$2:$A$63,MATCH('Hívások (2)'!A187,Telefonkönyv!$C$2:$C$63,0))," ",INDEX(Telefonkönyv!$B$2:$B$63,MATCH('Hívások (2)'!A187,Telefonkönyv!$C$2:$C$63,0)))</f>
        <v>Juhász Andrea ügyintéző</v>
      </c>
      <c r="G187" s="5">
        <f t="shared" si="11"/>
        <v>800</v>
      </c>
      <c r="H187" s="11" t="b">
        <f t="shared" si="12"/>
        <v>0</v>
      </c>
      <c r="I187" s="11" t="b">
        <f t="shared" si="13"/>
        <v>0</v>
      </c>
      <c r="J187" s="11" t="b">
        <f t="shared" si="14"/>
        <v>1</v>
      </c>
    </row>
    <row r="188" spans="1:10" x14ac:dyDescent="0.25">
      <c r="A188">
        <v>111</v>
      </c>
      <c r="B188" t="s">
        <v>15</v>
      </c>
      <c r="C188" s="3">
        <v>39973.439398148148</v>
      </c>
      <c r="D188" s="3">
        <v>39973.464074074072</v>
      </c>
      <c r="E188" s="2">
        <f t="shared" si="10"/>
        <v>2.4675925924384501E-2</v>
      </c>
      <c r="F188" t="str">
        <f>CONCATENATE(INDEX(Telefonkönyv!$A$2:$A$63,MATCH('Hívások (2)'!A188,Telefonkönyv!$C$2:$C$63,0))," ",INDEX(Telefonkönyv!$B$2:$B$63,MATCH('Hívások (2)'!A188,Telefonkönyv!$C$2:$C$63,0)))</f>
        <v>Badacsonyi Krisztián ügyintéző</v>
      </c>
      <c r="G188" s="5">
        <f t="shared" si="11"/>
        <v>3120</v>
      </c>
      <c r="H188" s="11" t="b">
        <f t="shared" si="12"/>
        <v>0</v>
      </c>
      <c r="I188" s="11" t="b">
        <f t="shared" si="13"/>
        <v>0</v>
      </c>
      <c r="J188" s="11" t="b">
        <f t="shared" si="14"/>
        <v>1</v>
      </c>
    </row>
    <row r="189" spans="1:10" x14ac:dyDescent="0.25">
      <c r="A189">
        <v>130</v>
      </c>
      <c r="B189" t="s">
        <v>10</v>
      </c>
      <c r="C189" s="3">
        <v>39973.440729166665</v>
      </c>
      <c r="D189" s="3">
        <v>39973.455810185187</v>
      </c>
      <c r="E189" s="2">
        <f t="shared" si="10"/>
        <v>1.5081018522323575E-2</v>
      </c>
      <c r="F189" t="str">
        <f>CONCATENATE(INDEX(Telefonkönyv!$A$2:$A$63,MATCH('Hívások (2)'!A189,Telefonkönyv!$C$2:$C$63,0))," ",INDEX(Telefonkönyv!$B$2:$B$63,MATCH('Hívások (2)'!A189,Telefonkönyv!$C$2:$C$63,0)))</f>
        <v>Gál Zsuzsa ügyintéző</v>
      </c>
      <c r="G189" s="5">
        <f t="shared" si="11"/>
        <v>1930</v>
      </c>
      <c r="H189" s="11" t="b">
        <f t="shared" si="12"/>
        <v>0</v>
      </c>
      <c r="I189" s="11" t="b">
        <f t="shared" si="13"/>
        <v>0</v>
      </c>
      <c r="J189" s="11" t="b">
        <f t="shared" si="14"/>
        <v>1</v>
      </c>
    </row>
    <row r="190" spans="1:10" x14ac:dyDescent="0.25">
      <c r="A190">
        <v>129</v>
      </c>
      <c r="B190" t="s">
        <v>13</v>
      </c>
      <c r="C190" s="3">
        <v>39973.442164351851</v>
      </c>
      <c r="D190" s="3">
        <v>39973.46607638889</v>
      </c>
      <c r="E190" s="2">
        <f t="shared" si="10"/>
        <v>2.3912037038826384E-2</v>
      </c>
      <c r="F190" t="str">
        <f>CONCATENATE(INDEX(Telefonkönyv!$A$2:$A$63,MATCH('Hívások (2)'!A190,Telefonkönyv!$C$2:$C$63,0))," ",INDEX(Telefonkönyv!$B$2:$B$63,MATCH('Hívások (2)'!A190,Telefonkönyv!$C$2:$C$63,0)))</f>
        <v>Huszár Ildikó középvezető</v>
      </c>
      <c r="G190" s="5">
        <f t="shared" si="11"/>
        <v>2845</v>
      </c>
      <c r="H190" s="11" t="b">
        <f t="shared" si="12"/>
        <v>0</v>
      </c>
      <c r="I190" s="11" t="b">
        <f t="shared" si="13"/>
        <v>0</v>
      </c>
      <c r="J190" s="11" t="b">
        <f t="shared" si="14"/>
        <v>1</v>
      </c>
    </row>
    <row r="191" spans="1:10" x14ac:dyDescent="0.25">
      <c r="A191">
        <v>102</v>
      </c>
      <c r="B191" t="s">
        <v>11</v>
      </c>
      <c r="C191" s="3">
        <v>39973.442627314813</v>
      </c>
      <c r="D191" s="3">
        <v>39973.479456018518</v>
      </c>
      <c r="E191" s="2">
        <f t="shared" si="10"/>
        <v>3.6828703705396038E-2</v>
      </c>
      <c r="F191" t="str">
        <f>CONCATENATE(INDEX(Telefonkönyv!$A$2:$A$63,MATCH('Hívások (2)'!A191,Telefonkönyv!$C$2:$C$63,0))," ",INDEX(Telefonkönyv!$B$2:$B$63,MATCH('Hívások (2)'!A191,Telefonkönyv!$C$2:$C$63,0)))</f>
        <v>Csurgó Tivadar ügyintéző</v>
      </c>
      <c r="G191" s="5">
        <f t="shared" si="11"/>
        <v>4365</v>
      </c>
      <c r="H191" s="11" t="b">
        <f t="shared" si="12"/>
        <v>0</v>
      </c>
      <c r="I191" s="11" t="b">
        <f t="shared" si="13"/>
        <v>0</v>
      </c>
      <c r="J191" s="11" t="b">
        <f t="shared" si="14"/>
        <v>1</v>
      </c>
    </row>
    <row r="192" spans="1:10" x14ac:dyDescent="0.25">
      <c r="A192">
        <v>151</v>
      </c>
      <c r="B192" t="s">
        <v>15</v>
      </c>
      <c r="C192" s="3">
        <v>39973.445856481485</v>
      </c>
      <c r="D192" s="3">
        <v>39973.482187499998</v>
      </c>
      <c r="E192" s="2">
        <f t="shared" si="10"/>
        <v>3.6331018513010349E-2</v>
      </c>
      <c r="F192" t="str">
        <f>CONCATENATE(INDEX(Telefonkönyv!$A$2:$A$63,MATCH('Hívások (2)'!A192,Telefonkönyv!$C$2:$C$63,0))," ",INDEX(Telefonkönyv!$B$2:$B$63,MATCH('Hívások (2)'!A192,Telefonkönyv!$C$2:$C$63,0)))</f>
        <v>Lovas Helga ügyintéző</v>
      </c>
      <c r="G192" s="5">
        <f t="shared" si="11"/>
        <v>4565</v>
      </c>
      <c r="H192" s="11" t="b">
        <f t="shared" si="12"/>
        <v>0</v>
      </c>
      <c r="I192" s="11" t="b">
        <f t="shared" si="13"/>
        <v>0</v>
      </c>
      <c r="J192" s="11" t="b">
        <f t="shared" si="14"/>
        <v>1</v>
      </c>
    </row>
    <row r="193" spans="1:10" x14ac:dyDescent="0.25">
      <c r="A193">
        <v>117</v>
      </c>
      <c r="B193" t="s">
        <v>5</v>
      </c>
      <c r="C193" s="3">
        <v>39973.44604166667</v>
      </c>
      <c r="D193" s="3">
        <v>39973.460659722223</v>
      </c>
      <c r="E193" s="2">
        <f t="shared" si="10"/>
        <v>1.4618055553000886E-2</v>
      </c>
      <c r="F193" t="str">
        <f>CONCATENATE(INDEX(Telefonkönyv!$A$2:$A$63,MATCH('Hívások (2)'!A193,Telefonkönyv!$C$2:$C$63,0))," ",INDEX(Telefonkönyv!$B$2:$B$63,MATCH('Hívások (2)'!A193,Telefonkönyv!$C$2:$C$63,0)))</f>
        <v>Ordasi Judit ügyintéző</v>
      </c>
      <c r="G193" s="5">
        <f t="shared" si="11"/>
        <v>1805</v>
      </c>
      <c r="H193" s="11" t="b">
        <f t="shared" si="12"/>
        <v>0</v>
      </c>
      <c r="I193" s="11" t="b">
        <f t="shared" si="13"/>
        <v>0</v>
      </c>
      <c r="J193" s="11" t="b">
        <f t="shared" si="14"/>
        <v>1</v>
      </c>
    </row>
    <row r="194" spans="1:10" x14ac:dyDescent="0.25">
      <c r="A194">
        <v>162</v>
      </c>
      <c r="B194" t="s">
        <v>5</v>
      </c>
      <c r="C194" s="3">
        <v>39973.446701388886</v>
      </c>
      <c r="D194" s="3">
        <v>39973.484826388885</v>
      </c>
      <c r="E194" s="2">
        <f t="shared" si="10"/>
        <v>3.8124999999126885E-2</v>
      </c>
      <c r="F194" t="str">
        <f>CONCATENATE(INDEX(Telefonkönyv!$A$2:$A$63,MATCH('Hívások (2)'!A194,Telefonkönyv!$C$2:$C$63,0))," ",INDEX(Telefonkönyv!$B$2:$B$63,MATCH('Hívások (2)'!A194,Telefonkönyv!$C$2:$C$63,0)))</f>
        <v>Mészöly Endre ügyintéző</v>
      </c>
      <c r="G194" s="5">
        <f t="shared" si="11"/>
        <v>4445</v>
      </c>
      <c r="H194" s="11" t="b">
        <f t="shared" si="12"/>
        <v>0</v>
      </c>
      <c r="I194" s="11" t="b">
        <f t="shared" si="13"/>
        <v>0</v>
      </c>
      <c r="J194" s="11" t="b">
        <f t="shared" si="14"/>
        <v>1</v>
      </c>
    </row>
    <row r="195" spans="1:10" x14ac:dyDescent="0.25">
      <c r="A195">
        <v>123</v>
      </c>
      <c r="B195" t="s">
        <v>7</v>
      </c>
      <c r="C195" s="3">
        <v>39973.451249999998</v>
      </c>
      <c r="D195" s="3">
        <v>39973.454212962963</v>
      </c>
      <c r="E195" s="2">
        <f t="shared" ref="E195:E258" si="15">D195-C195</f>
        <v>2.9629629643750377E-3</v>
      </c>
      <c r="F195" t="str">
        <f>CONCATENATE(INDEX(Telefonkönyv!$A$2:$A$63,MATCH('Hívások (2)'!A195,Telefonkönyv!$C$2:$C$63,0))," ",INDEX(Telefonkönyv!$B$2:$B$63,MATCH('Hívások (2)'!A195,Telefonkönyv!$C$2:$C$63,0)))</f>
        <v>Juhász Andrea ügyintéző</v>
      </c>
      <c r="G195" s="5">
        <f t="shared" ref="G195:G258" si="16">VLOOKUP(B195,$S$2:$V$13,3,FALSE)+IF(SECOND(E195)=0,MINUTE(E195),MINUTE(E195)+1)*VLOOKUP(B195,$S$2:$V$13,4,FALSE)</f>
        <v>425</v>
      </c>
      <c r="H195" s="11" t="b">
        <f t="shared" ref="H195:H258" si="17">AND(MOD($C195+VLOOKUP($B195,$S$2:$T$13,2,TRUE)/24,1)&lt;TIME(9,0,0),MOD($D195+VLOOKUP($B195,$S$2:$T$13,2,TRUE)/24,1)&gt;=TIME(9,0,0))</f>
        <v>0</v>
      </c>
      <c r="I195" s="11" t="b">
        <f t="shared" ref="I195:I258" si="18">AND(MOD($C195+VLOOKUP($B195,$S$2:$T$13,2,TRUE)/24,1)&lt;=TIME(17,0,0),MOD($D195+VLOOKUP($B195,$S$2:$T$13,2,TRUE)/24,1)&gt;TIME(17,0,0))</f>
        <v>0</v>
      </c>
      <c r="J195" s="11" t="b">
        <f t="shared" ref="J195:J258" si="19">OR(MOD($C195+VLOOKUP($B195,$S$2:$T$13,2,TRUE)/24,1)&gt;TIME(17,0,0),MOD($D195+VLOOKUP($B195,$S$2:$T$13,2,TRUE)/24,1)&lt;TIME(9,0,0))</f>
        <v>1</v>
      </c>
    </row>
    <row r="196" spans="1:10" x14ac:dyDescent="0.25">
      <c r="A196">
        <v>112</v>
      </c>
      <c r="B196" t="s">
        <v>13</v>
      </c>
      <c r="C196" s="3">
        <v>39973.453252314815</v>
      </c>
      <c r="D196" s="3">
        <v>39973.472673611112</v>
      </c>
      <c r="E196" s="2">
        <f t="shared" si="15"/>
        <v>1.9421296296059154E-2</v>
      </c>
      <c r="F196" t="str">
        <f>CONCATENATE(INDEX(Telefonkönyv!$A$2:$A$63,MATCH('Hívások (2)'!A196,Telefonkönyv!$C$2:$C$63,0))," ",INDEX(Telefonkönyv!$B$2:$B$63,MATCH('Hívások (2)'!A196,Telefonkönyv!$C$2:$C$63,0)))</f>
        <v>Tóth Vanda ügyintéző</v>
      </c>
      <c r="G196" s="5">
        <f t="shared" si="16"/>
        <v>2285</v>
      </c>
      <c r="H196" s="11" t="b">
        <f t="shared" si="17"/>
        <v>0</v>
      </c>
      <c r="I196" s="11" t="b">
        <f t="shared" si="18"/>
        <v>0</v>
      </c>
      <c r="J196" s="11" t="b">
        <f t="shared" si="19"/>
        <v>1</v>
      </c>
    </row>
    <row r="197" spans="1:10" x14ac:dyDescent="0.25">
      <c r="A197">
        <v>160</v>
      </c>
      <c r="B197" t="s">
        <v>14</v>
      </c>
      <c r="C197" s="3">
        <v>39973.454224537039</v>
      </c>
      <c r="D197" s="3">
        <v>39973.49255787037</v>
      </c>
      <c r="E197" s="2">
        <f t="shared" si="15"/>
        <v>3.8333333330228925E-2</v>
      </c>
      <c r="F197" t="str">
        <f>CONCATENATE(INDEX(Telefonkönyv!$A$2:$A$63,MATCH('Hívások (2)'!A197,Telefonkönyv!$C$2:$C$63,0))," ",INDEX(Telefonkönyv!$B$2:$B$63,MATCH('Hívások (2)'!A197,Telefonkönyv!$C$2:$C$63,0)))</f>
        <v>Fosztó Gábor ügyintéző</v>
      </c>
      <c r="G197" s="5">
        <f t="shared" si="16"/>
        <v>4525</v>
      </c>
      <c r="H197" s="11" t="b">
        <f t="shared" si="17"/>
        <v>0</v>
      </c>
      <c r="I197" s="11" t="b">
        <f t="shared" si="18"/>
        <v>0</v>
      </c>
      <c r="J197" s="11" t="b">
        <f t="shared" si="19"/>
        <v>1</v>
      </c>
    </row>
    <row r="198" spans="1:10" x14ac:dyDescent="0.25">
      <c r="A198">
        <v>152</v>
      </c>
      <c r="B198" t="s">
        <v>6</v>
      </c>
      <c r="C198" s="3">
        <v>39973.462523148148</v>
      </c>
      <c r="D198" s="3">
        <v>39973.482685185183</v>
      </c>
      <c r="E198" s="2">
        <f t="shared" si="15"/>
        <v>2.0162037035333924E-2</v>
      </c>
      <c r="F198" t="str">
        <f>CONCATENATE(INDEX(Telefonkönyv!$A$2:$A$63,MATCH('Hívások (2)'!A198,Telefonkönyv!$C$2:$C$63,0))," ",INDEX(Telefonkönyv!$B$2:$B$63,MATCH('Hívások (2)'!A198,Telefonkönyv!$C$2:$C$63,0)))</f>
        <v>Viola Klára ügyintéző</v>
      </c>
      <c r="G198" s="5">
        <f t="shared" si="16"/>
        <v>2445</v>
      </c>
      <c r="H198" s="11" t="b">
        <f t="shared" si="17"/>
        <v>0</v>
      </c>
      <c r="I198" s="11" t="b">
        <f t="shared" si="18"/>
        <v>0</v>
      </c>
      <c r="J198" s="11" t="b">
        <f t="shared" si="19"/>
        <v>1</v>
      </c>
    </row>
    <row r="199" spans="1:10" x14ac:dyDescent="0.25">
      <c r="A199">
        <v>147</v>
      </c>
      <c r="B199" t="s">
        <v>15</v>
      </c>
      <c r="C199" s="3">
        <v>39973.462627314817</v>
      </c>
      <c r="D199" s="3">
        <v>39973.497881944444</v>
      </c>
      <c r="E199" s="2">
        <f t="shared" si="15"/>
        <v>3.5254629627161194E-2</v>
      </c>
      <c r="F199" t="str">
        <f>CONCATENATE(INDEX(Telefonkönyv!$A$2:$A$63,MATCH('Hívások (2)'!A199,Telefonkönyv!$C$2:$C$63,0))," ",INDEX(Telefonkönyv!$B$2:$B$63,MATCH('Hívások (2)'!A199,Telefonkönyv!$C$2:$C$63,0)))</f>
        <v>Holman Edit felsővezető</v>
      </c>
      <c r="G199" s="5">
        <f t="shared" si="16"/>
        <v>4395</v>
      </c>
      <c r="H199" s="11" t="b">
        <f t="shared" si="17"/>
        <v>0</v>
      </c>
      <c r="I199" s="11" t="b">
        <f t="shared" si="18"/>
        <v>0</v>
      </c>
      <c r="J199" s="11" t="b">
        <f t="shared" si="19"/>
        <v>1</v>
      </c>
    </row>
    <row r="200" spans="1:10" x14ac:dyDescent="0.25">
      <c r="A200">
        <v>104</v>
      </c>
      <c r="B200" t="s">
        <v>5</v>
      </c>
      <c r="C200" s="3">
        <v>39973.463576388887</v>
      </c>
      <c r="D200" s="3">
        <v>39973.475243055553</v>
      </c>
      <c r="E200" s="2">
        <f t="shared" si="15"/>
        <v>1.1666666665405501E-2</v>
      </c>
      <c r="F200" t="str">
        <f>CONCATENATE(INDEX(Telefonkönyv!$A$2:$A$63,MATCH('Hívások (2)'!A200,Telefonkönyv!$C$2:$C$63,0))," ",INDEX(Telefonkönyv!$B$2:$B$63,MATCH('Hívások (2)'!A200,Telefonkönyv!$C$2:$C$63,0)))</f>
        <v>Laki Tamara ügyintéző</v>
      </c>
      <c r="G200" s="5">
        <f t="shared" si="16"/>
        <v>1405</v>
      </c>
      <c r="H200" s="11" t="b">
        <f t="shared" si="17"/>
        <v>0</v>
      </c>
      <c r="I200" s="11" t="b">
        <f t="shared" si="18"/>
        <v>0</v>
      </c>
      <c r="J200" s="11" t="b">
        <f t="shared" si="19"/>
        <v>1</v>
      </c>
    </row>
    <row r="201" spans="1:10" x14ac:dyDescent="0.25">
      <c r="A201">
        <v>140</v>
      </c>
      <c r="B201" t="s">
        <v>5</v>
      </c>
      <c r="C201" s="3">
        <v>39973.464305555557</v>
      </c>
      <c r="D201" s="3">
        <v>39973.471180555556</v>
      </c>
      <c r="E201" s="2">
        <f t="shared" si="15"/>
        <v>6.8749999991268851E-3</v>
      </c>
      <c r="F201" t="str">
        <f>CONCATENATE(INDEX(Telefonkönyv!$A$2:$A$63,MATCH('Hívások (2)'!A201,Telefonkönyv!$C$2:$C$63,0))," ",INDEX(Telefonkönyv!$B$2:$B$63,MATCH('Hívások (2)'!A201,Telefonkönyv!$C$2:$C$63,0)))</f>
        <v>Szunomár Flóra ügyintéző</v>
      </c>
      <c r="G201" s="5">
        <f t="shared" si="16"/>
        <v>845</v>
      </c>
      <c r="H201" s="11" t="b">
        <f t="shared" si="17"/>
        <v>0</v>
      </c>
      <c r="I201" s="11" t="b">
        <f t="shared" si="18"/>
        <v>0</v>
      </c>
      <c r="J201" s="11" t="b">
        <f t="shared" si="19"/>
        <v>1</v>
      </c>
    </row>
    <row r="202" spans="1:10" x14ac:dyDescent="0.25">
      <c r="A202">
        <v>101</v>
      </c>
      <c r="B202" t="s">
        <v>11</v>
      </c>
      <c r="C202" s="3">
        <v>39973.466898148145</v>
      </c>
      <c r="D202" s="3">
        <v>39973.473726851851</v>
      </c>
      <c r="E202" s="2">
        <f t="shared" si="15"/>
        <v>6.8287037065601908E-3</v>
      </c>
      <c r="F202" t="str">
        <f>CONCATENATE(INDEX(Telefonkönyv!$A$2:$A$63,MATCH('Hívások (2)'!A202,Telefonkönyv!$C$2:$C$63,0))," ",INDEX(Telefonkönyv!$B$2:$B$63,MATCH('Hívások (2)'!A202,Telefonkönyv!$C$2:$C$63,0)))</f>
        <v>Szatmári Miklós ügyintéző</v>
      </c>
      <c r="G202" s="5">
        <f t="shared" si="16"/>
        <v>845</v>
      </c>
      <c r="H202" s="11" t="b">
        <f t="shared" si="17"/>
        <v>0</v>
      </c>
      <c r="I202" s="11" t="b">
        <f t="shared" si="18"/>
        <v>0</v>
      </c>
      <c r="J202" s="11" t="b">
        <f t="shared" si="19"/>
        <v>1</v>
      </c>
    </row>
    <row r="203" spans="1:10" x14ac:dyDescent="0.25">
      <c r="A203">
        <v>108</v>
      </c>
      <c r="B203" t="s">
        <v>13</v>
      </c>
      <c r="C203" s="3">
        <v>39973.469270833331</v>
      </c>
      <c r="D203" s="3">
        <v>39973.470914351848</v>
      </c>
      <c r="E203" s="2">
        <f t="shared" si="15"/>
        <v>1.6435185170848854E-3</v>
      </c>
      <c r="F203" t="str">
        <f>CONCATENATE(INDEX(Telefonkönyv!$A$2:$A$63,MATCH('Hívások (2)'!A203,Telefonkönyv!$C$2:$C$63,0))," ",INDEX(Telefonkönyv!$B$2:$B$63,MATCH('Hívások (2)'!A203,Telefonkönyv!$C$2:$C$63,0)))</f>
        <v>Csurai Fruzsina ügyintéző</v>
      </c>
      <c r="G203" s="5">
        <f t="shared" si="16"/>
        <v>285</v>
      </c>
      <c r="H203" s="11" t="b">
        <f t="shared" si="17"/>
        <v>0</v>
      </c>
      <c r="I203" s="11" t="b">
        <f t="shared" si="18"/>
        <v>0</v>
      </c>
      <c r="J203" s="11" t="b">
        <f t="shared" si="19"/>
        <v>1</v>
      </c>
    </row>
    <row r="204" spans="1:10" x14ac:dyDescent="0.25">
      <c r="A204">
        <v>116</v>
      </c>
      <c r="B204" t="s">
        <v>9</v>
      </c>
      <c r="C204" s="3">
        <v>39973.470439814817</v>
      </c>
      <c r="D204" s="3">
        <v>39973.490347222221</v>
      </c>
      <c r="E204" s="2">
        <f t="shared" si="15"/>
        <v>1.9907407404389232E-2</v>
      </c>
      <c r="F204" t="str">
        <f>CONCATENATE(INDEX(Telefonkönyv!$A$2:$A$63,MATCH('Hívások (2)'!A204,Telefonkönyv!$C$2:$C$63,0))," ",INDEX(Telefonkönyv!$B$2:$B$63,MATCH('Hívások (2)'!A204,Telefonkönyv!$C$2:$C$63,0)))</f>
        <v>Mák Anna ügyintéző</v>
      </c>
      <c r="G204" s="5">
        <f t="shared" si="16"/>
        <v>2225</v>
      </c>
      <c r="H204" s="11" t="b">
        <f t="shared" si="17"/>
        <v>0</v>
      </c>
      <c r="I204" s="11" t="b">
        <f t="shared" si="18"/>
        <v>0</v>
      </c>
      <c r="J204" s="11" t="b">
        <f t="shared" si="19"/>
        <v>1</v>
      </c>
    </row>
    <row r="205" spans="1:10" x14ac:dyDescent="0.25">
      <c r="A205">
        <v>128</v>
      </c>
      <c r="B205" t="s">
        <v>4</v>
      </c>
      <c r="C205" s="3">
        <v>39973.473321759258</v>
      </c>
      <c r="D205" s="3">
        <v>39973.501203703701</v>
      </c>
      <c r="E205" s="2">
        <f t="shared" si="15"/>
        <v>2.7881944442924578E-2</v>
      </c>
      <c r="F205" t="str">
        <f>CONCATENATE(INDEX(Telefonkönyv!$A$2:$A$63,MATCH('Hívások (2)'!A205,Telefonkönyv!$C$2:$C$63,0))," ",INDEX(Telefonkönyv!$B$2:$B$63,MATCH('Hívások (2)'!A205,Telefonkönyv!$C$2:$C$63,0)))</f>
        <v>Fogarasi Éva ügyintéző</v>
      </c>
      <c r="G205" s="5">
        <f t="shared" si="16"/>
        <v>2930</v>
      </c>
      <c r="H205" s="11" t="b">
        <f t="shared" si="17"/>
        <v>0</v>
      </c>
      <c r="I205" s="11" t="b">
        <f t="shared" si="18"/>
        <v>0</v>
      </c>
      <c r="J205" s="11" t="b">
        <f t="shared" si="19"/>
        <v>1</v>
      </c>
    </row>
    <row r="206" spans="1:10" x14ac:dyDescent="0.25">
      <c r="A206">
        <v>159</v>
      </c>
      <c r="B206" t="s">
        <v>4</v>
      </c>
      <c r="C206" s="3">
        <v>39973.473668981482</v>
      </c>
      <c r="D206" s="3">
        <v>39973.498124999998</v>
      </c>
      <c r="E206" s="2">
        <f t="shared" si="15"/>
        <v>2.4456018516502809E-2</v>
      </c>
      <c r="F206" t="str">
        <f>CONCATENATE(INDEX(Telefonkönyv!$A$2:$A$63,MATCH('Hívások (2)'!A206,Telefonkönyv!$C$2:$C$63,0))," ",INDEX(Telefonkönyv!$B$2:$B$63,MATCH('Hívások (2)'!A206,Telefonkönyv!$C$2:$C$63,0)))</f>
        <v>Pap Nikolett ügyintéző</v>
      </c>
      <c r="G206" s="5">
        <f t="shared" si="16"/>
        <v>2580</v>
      </c>
      <c r="H206" s="11" t="b">
        <f t="shared" si="17"/>
        <v>0</v>
      </c>
      <c r="I206" s="11" t="b">
        <f t="shared" si="18"/>
        <v>0</v>
      </c>
      <c r="J206" s="11" t="b">
        <f t="shared" si="19"/>
        <v>1</v>
      </c>
    </row>
    <row r="207" spans="1:10" x14ac:dyDescent="0.25">
      <c r="A207">
        <v>108</v>
      </c>
      <c r="B207" t="s">
        <v>13</v>
      </c>
      <c r="C207" s="3">
        <v>39973.474780092591</v>
      </c>
      <c r="D207" s="3">
        <v>39973.49591435185</v>
      </c>
      <c r="E207" s="2">
        <f t="shared" si="15"/>
        <v>2.1134259259270038E-2</v>
      </c>
      <c r="F207" t="str">
        <f>CONCATENATE(INDEX(Telefonkönyv!$A$2:$A$63,MATCH('Hívások (2)'!A207,Telefonkönyv!$C$2:$C$63,0))," ",INDEX(Telefonkönyv!$B$2:$B$63,MATCH('Hívások (2)'!A207,Telefonkönyv!$C$2:$C$63,0)))</f>
        <v>Csurai Fruzsina ügyintéző</v>
      </c>
      <c r="G207" s="5">
        <f t="shared" si="16"/>
        <v>2525</v>
      </c>
      <c r="H207" s="11" t="b">
        <f t="shared" si="17"/>
        <v>0</v>
      </c>
      <c r="I207" s="11" t="b">
        <f t="shared" si="18"/>
        <v>0</v>
      </c>
      <c r="J207" s="11" t="b">
        <f t="shared" si="19"/>
        <v>1</v>
      </c>
    </row>
    <row r="208" spans="1:10" x14ac:dyDescent="0.25">
      <c r="A208">
        <v>134</v>
      </c>
      <c r="B208" t="s">
        <v>4</v>
      </c>
      <c r="C208" s="3">
        <v>39973.476238425923</v>
      </c>
      <c r="D208" s="3">
        <v>39973.484988425924</v>
      </c>
      <c r="E208" s="2">
        <f t="shared" si="15"/>
        <v>8.7500000008731149E-3</v>
      </c>
      <c r="F208" t="str">
        <f>CONCATENATE(INDEX(Telefonkönyv!$A$2:$A$63,MATCH('Hívások (2)'!A208,Telefonkönyv!$C$2:$C$63,0))," ",INDEX(Telefonkönyv!$B$2:$B$63,MATCH('Hívások (2)'!A208,Telefonkönyv!$C$2:$C$63,0)))</f>
        <v>Kurinyec Kinga ügyintéző</v>
      </c>
      <c r="G208" s="5">
        <f t="shared" si="16"/>
        <v>970</v>
      </c>
      <c r="H208" s="11" t="b">
        <f t="shared" si="17"/>
        <v>0</v>
      </c>
      <c r="I208" s="11" t="b">
        <f t="shared" si="18"/>
        <v>0</v>
      </c>
      <c r="J208" s="11" t="b">
        <f t="shared" si="19"/>
        <v>1</v>
      </c>
    </row>
    <row r="209" spans="1:10" x14ac:dyDescent="0.25">
      <c r="A209">
        <v>140</v>
      </c>
      <c r="B209" t="s">
        <v>5</v>
      </c>
      <c r="C209" s="3">
        <v>39973.481469907405</v>
      </c>
      <c r="D209" s="3">
        <v>39973.502800925926</v>
      </c>
      <c r="E209" s="2">
        <f t="shared" si="15"/>
        <v>2.1331018520868383E-2</v>
      </c>
      <c r="F209" t="str">
        <f>CONCATENATE(INDEX(Telefonkönyv!$A$2:$A$63,MATCH('Hívások (2)'!A209,Telefonkönyv!$C$2:$C$63,0))," ",INDEX(Telefonkönyv!$B$2:$B$63,MATCH('Hívások (2)'!A209,Telefonkönyv!$C$2:$C$63,0)))</f>
        <v>Szunomár Flóra ügyintéző</v>
      </c>
      <c r="G209" s="5">
        <f t="shared" si="16"/>
        <v>2525</v>
      </c>
      <c r="H209" s="11" t="b">
        <f t="shared" si="17"/>
        <v>0</v>
      </c>
      <c r="I209" s="11" t="b">
        <f t="shared" si="18"/>
        <v>0</v>
      </c>
      <c r="J209" s="11" t="b">
        <f t="shared" si="19"/>
        <v>1</v>
      </c>
    </row>
    <row r="210" spans="1:10" x14ac:dyDescent="0.25">
      <c r="A210">
        <v>101</v>
      </c>
      <c r="B210" t="s">
        <v>11</v>
      </c>
      <c r="C210" s="3">
        <v>39973.487118055556</v>
      </c>
      <c r="D210" s="3">
        <v>39973.498576388891</v>
      </c>
      <c r="E210" s="2">
        <f t="shared" si="15"/>
        <v>1.1458333334303461E-2</v>
      </c>
      <c r="F210" t="str">
        <f>CONCATENATE(INDEX(Telefonkönyv!$A$2:$A$63,MATCH('Hívások (2)'!A210,Telefonkönyv!$C$2:$C$63,0))," ",INDEX(Telefonkönyv!$B$2:$B$63,MATCH('Hívások (2)'!A210,Telefonkönyv!$C$2:$C$63,0)))</f>
        <v>Szatmári Miklós ügyintéző</v>
      </c>
      <c r="G210" s="5">
        <f t="shared" si="16"/>
        <v>1405</v>
      </c>
      <c r="H210" s="11" t="b">
        <f t="shared" si="17"/>
        <v>0</v>
      </c>
      <c r="I210" s="11" t="b">
        <f t="shared" si="18"/>
        <v>0</v>
      </c>
      <c r="J210" s="11" t="b">
        <f t="shared" si="19"/>
        <v>1</v>
      </c>
    </row>
    <row r="211" spans="1:10" x14ac:dyDescent="0.25">
      <c r="A211">
        <v>129</v>
      </c>
      <c r="B211" t="s">
        <v>9</v>
      </c>
      <c r="C211" s="3">
        <v>39973.495844907404</v>
      </c>
      <c r="D211" s="3">
        <v>39973.534421296295</v>
      </c>
      <c r="E211" s="2">
        <f t="shared" si="15"/>
        <v>3.8576388891669922E-2</v>
      </c>
      <c r="F211" t="str">
        <f>CONCATENATE(INDEX(Telefonkönyv!$A$2:$A$63,MATCH('Hívások (2)'!A211,Telefonkönyv!$C$2:$C$63,0))," ",INDEX(Telefonkönyv!$B$2:$B$63,MATCH('Hívások (2)'!A211,Telefonkönyv!$C$2:$C$63,0)))</f>
        <v>Huszár Ildikó középvezető</v>
      </c>
      <c r="G211" s="5">
        <f t="shared" si="16"/>
        <v>4250</v>
      </c>
      <c r="H211" s="11" t="b">
        <f t="shared" si="17"/>
        <v>0</v>
      </c>
      <c r="I211" s="11" t="b">
        <f t="shared" si="18"/>
        <v>0</v>
      </c>
      <c r="J211" s="11" t="b">
        <f t="shared" si="19"/>
        <v>1</v>
      </c>
    </row>
    <row r="212" spans="1:10" x14ac:dyDescent="0.25">
      <c r="A212">
        <v>144</v>
      </c>
      <c r="B212" t="s">
        <v>14</v>
      </c>
      <c r="C212" s="3">
        <v>39973.500324074077</v>
      </c>
      <c r="D212" s="3">
        <v>39973.504953703705</v>
      </c>
      <c r="E212" s="2">
        <f t="shared" si="15"/>
        <v>4.6296296277432702E-3</v>
      </c>
      <c r="F212" t="str">
        <f>CONCATENATE(INDEX(Telefonkönyv!$A$2:$A$63,MATCH('Hívások (2)'!A212,Telefonkönyv!$C$2:$C$63,0))," ",INDEX(Telefonkönyv!$B$2:$B$63,MATCH('Hívások (2)'!A212,Telefonkönyv!$C$2:$C$63,0)))</f>
        <v>Bózsing Gergely ügyintéző</v>
      </c>
      <c r="G212" s="5">
        <f t="shared" si="16"/>
        <v>605</v>
      </c>
      <c r="H212" s="11" t="b">
        <f t="shared" si="17"/>
        <v>0</v>
      </c>
      <c r="I212" s="11" t="b">
        <f t="shared" si="18"/>
        <v>0</v>
      </c>
      <c r="J212" s="11" t="b">
        <f t="shared" si="19"/>
        <v>1</v>
      </c>
    </row>
    <row r="213" spans="1:10" x14ac:dyDescent="0.25">
      <c r="A213">
        <v>126</v>
      </c>
      <c r="B213" t="s">
        <v>4</v>
      </c>
      <c r="C213" s="3">
        <v>39973.50271990741</v>
      </c>
      <c r="D213" s="3">
        <v>39973.537847222222</v>
      </c>
      <c r="E213" s="2">
        <f t="shared" si="15"/>
        <v>3.5127314811688848E-2</v>
      </c>
      <c r="F213" t="str">
        <f>CONCATENATE(INDEX(Telefonkönyv!$A$2:$A$63,MATCH('Hívások (2)'!A213,Telefonkönyv!$C$2:$C$63,0))," ",INDEX(Telefonkönyv!$B$2:$B$63,MATCH('Hívások (2)'!A213,Telefonkönyv!$C$2:$C$63,0)))</f>
        <v>Hadviga Márton ügyintéző</v>
      </c>
      <c r="G213" s="5">
        <f t="shared" si="16"/>
        <v>3630</v>
      </c>
      <c r="H213" s="11" t="b">
        <f t="shared" si="17"/>
        <v>0</v>
      </c>
      <c r="I213" s="11" t="b">
        <f t="shared" si="18"/>
        <v>0</v>
      </c>
      <c r="J213" s="11" t="b">
        <f t="shared" si="19"/>
        <v>1</v>
      </c>
    </row>
    <row r="214" spans="1:10" x14ac:dyDescent="0.25">
      <c r="A214">
        <v>160</v>
      </c>
      <c r="B214" t="s">
        <v>14</v>
      </c>
      <c r="C214" s="3">
        <v>39973.504293981481</v>
      </c>
      <c r="D214" s="3">
        <v>39973.531967592593</v>
      </c>
      <c r="E214" s="2">
        <f t="shared" si="15"/>
        <v>2.7673611111822538E-2</v>
      </c>
      <c r="F214" t="str">
        <f>CONCATENATE(INDEX(Telefonkönyv!$A$2:$A$63,MATCH('Hívások (2)'!A214,Telefonkönyv!$C$2:$C$63,0))," ",INDEX(Telefonkönyv!$B$2:$B$63,MATCH('Hívások (2)'!A214,Telefonkönyv!$C$2:$C$63,0)))</f>
        <v>Fosztó Gábor ügyintéző</v>
      </c>
      <c r="G214" s="5">
        <f t="shared" si="16"/>
        <v>3245</v>
      </c>
      <c r="H214" s="11" t="b">
        <f t="shared" si="17"/>
        <v>0</v>
      </c>
      <c r="I214" s="11" t="b">
        <f t="shared" si="18"/>
        <v>0</v>
      </c>
      <c r="J214" s="11" t="b">
        <f t="shared" si="19"/>
        <v>1</v>
      </c>
    </row>
    <row r="215" spans="1:10" x14ac:dyDescent="0.25">
      <c r="A215">
        <v>144</v>
      </c>
      <c r="B215" t="s">
        <v>14</v>
      </c>
      <c r="C215" s="3">
        <v>39973.505231481482</v>
      </c>
      <c r="D215" s="3">
        <v>39973.526400462964</v>
      </c>
      <c r="E215" s="2">
        <f t="shared" si="15"/>
        <v>2.1168981482333038E-2</v>
      </c>
      <c r="F215" t="str">
        <f>CONCATENATE(INDEX(Telefonkönyv!$A$2:$A$63,MATCH('Hívások (2)'!A215,Telefonkönyv!$C$2:$C$63,0))," ",INDEX(Telefonkönyv!$B$2:$B$63,MATCH('Hívások (2)'!A215,Telefonkönyv!$C$2:$C$63,0)))</f>
        <v>Bózsing Gergely ügyintéző</v>
      </c>
      <c r="G215" s="5">
        <f t="shared" si="16"/>
        <v>2525</v>
      </c>
      <c r="H215" s="11" t="b">
        <f t="shared" si="17"/>
        <v>0</v>
      </c>
      <c r="I215" s="11" t="b">
        <f t="shared" si="18"/>
        <v>0</v>
      </c>
      <c r="J215" s="11" t="b">
        <f t="shared" si="19"/>
        <v>1</v>
      </c>
    </row>
    <row r="216" spans="1:10" x14ac:dyDescent="0.25">
      <c r="A216">
        <v>121</v>
      </c>
      <c r="B216" t="s">
        <v>7</v>
      </c>
      <c r="C216" s="3">
        <v>39973.509328703702</v>
      </c>
      <c r="D216" s="3">
        <v>39973.516388888886</v>
      </c>
      <c r="E216" s="2">
        <f t="shared" si="15"/>
        <v>7.0601851839455776E-3</v>
      </c>
      <c r="F216" t="str">
        <f>CONCATENATE(INDEX(Telefonkönyv!$A$2:$A$63,MATCH('Hívások (2)'!A216,Telefonkönyv!$C$2:$C$63,0))," ",INDEX(Telefonkönyv!$B$2:$B$63,MATCH('Hívások (2)'!A216,Telefonkönyv!$C$2:$C$63,0)))</f>
        <v>Palles Katalin ügyintéző</v>
      </c>
      <c r="G216" s="5">
        <f t="shared" si="16"/>
        <v>875</v>
      </c>
      <c r="H216" s="11" t="b">
        <f t="shared" si="17"/>
        <v>0</v>
      </c>
      <c r="I216" s="11" t="b">
        <f t="shared" si="18"/>
        <v>0</v>
      </c>
      <c r="J216" s="11" t="b">
        <f t="shared" si="19"/>
        <v>1</v>
      </c>
    </row>
    <row r="217" spans="1:10" x14ac:dyDescent="0.25">
      <c r="A217">
        <v>145</v>
      </c>
      <c r="B217" t="s">
        <v>12</v>
      </c>
      <c r="C217" s="3">
        <v>39973.50949074074</v>
      </c>
      <c r="D217" s="3">
        <v>39973.536157407405</v>
      </c>
      <c r="E217" s="2">
        <f t="shared" si="15"/>
        <v>2.6666666664823424E-2</v>
      </c>
      <c r="F217" t="str">
        <f>CONCATENATE(INDEX(Telefonkönyv!$A$2:$A$63,MATCH('Hívások (2)'!A217,Telefonkönyv!$C$2:$C$63,0))," ",INDEX(Telefonkönyv!$B$2:$B$63,MATCH('Hívások (2)'!A217,Telefonkönyv!$C$2:$C$63,0)))</f>
        <v>Bednai Linda ügyintéző</v>
      </c>
      <c r="G217" s="5">
        <f t="shared" si="16"/>
        <v>2975</v>
      </c>
      <c r="H217" s="11" t="b">
        <f t="shared" si="17"/>
        <v>0</v>
      </c>
      <c r="I217" s="11" t="b">
        <f t="shared" si="18"/>
        <v>0</v>
      </c>
      <c r="J217" s="11" t="b">
        <f t="shared" si="19"/>
        <v>1</v>
      </c>
    </row>
    <row r="218" spans="1:10" x14ac:dyDescent="0.25">
      <c r="A218">
        <v>101</v>
      </c>
      <c r="B218" t="s">
        <v>11</v>
      </c>
      <c r="C218" s="3">
        <v>39973.512754629628</v>
      </c>
      <c r="D218" s="3">
        <v>39973.539884259262</v>
      </c>
      <c r="E218" s="2">
        <f t="shared" si="15"/>
        <v>2.7129629634146113E-2</v>
      </c>
      <c r="F218" t="str">
        <f>CONCATENATE(INDEX(Telefonkönyv!$A$2:$A$63,MATCH('Hívások (2)'!A218,Telefonkönyv!$C$2:$C$63,0))," ",INDEX(Telefonkönyv!$B$2:$B$63,MATCH('Hívások (2)'!A218,Telefonkönyv!$C$2:$C$63,0)))</f>
        <v>Szatmári Miklós ügyintéző</v>
      </c>
      <c r="G218" s="5">
        <f t="shared" si="16"/>
        <v>3245</v>
      </c>
      <c r="H218" s="11" t="b">
        <f t="shared" si="17"/>
        <v>0</v>
      </c>
      <c r="I218" s="11" t="b">
        <f t="shared" si="18"/>
        <v>0</v>
      </c>
      <c r="J218" s="11" t="b">
        <f t="shared" si="19"/>
        <v>1</v>
      </c>
    </row>
    <row r="219" spans="1:10" x14ac:dyDescent="0.25">
      <c r="A219">
        <v>125</v>
      </c>
      <c r="B219" t="s">
        <v>8</v>
      </c>
      <c r="C219" s="3">
        <v>39973.513796296298</v>
      </c>
      <c r="D219" s="3">
        <v>39973.540416666663</v>
      </c>
      <c r="E219" s="2">
        <f t="shared" si="15"/>
        <v>2.6620370364980772E-2</v>
      </c>
      <c r="F219" t="str">
        <f>CONCATENATE(INDEX(Telefonkönyv!$A$2:$A$63,MATCH('Hívások (2)'!A219,Telefonkönyv!$C$2:$C$63,0))," ",INDEX(Telefonkönyv!$B$2:$B$63,MATCH('Hívások (2)'!A219,Telefonkönyv!$C$2:$C$63,0)))</f>
        <v>Éhes Piroska ügyintéző</v>
      </c>
      <c r="G219" s="5">
        <f t="shared" si="16"/>
        <v>3165</v>
      </c>
      <c r="H219" s="11" t="b">
        <f t="shared" si="17"/>
        <v>0</v>
      </c>
      <c r="I219" s="11" t="b">
        <f t="shared" si="18"/>
        <v>0</v>
      </c>
      <c r="J219" s="11" t="b">
        <f t="shared" si="19"/>
        <v>1</v>
      </c>
    </row>
    <row r="220" spans="1:10" x14ac:dyDescent="0.25">
      <c r="A220">
        <v>117</v>
      </c>
      <c r="B220" t="s">
        <v>5</v>
      </c>
      <c r="C220" s="3">
        <v>39973.514953703707</v>
      </c>
      <c r="D220" s="3">
        <v>39973.545034722221</v>
      </c>
      <c r="E220" s="2">
        <f t="shared" si="15"/>
        <v>3.0081018514465541E-2</v>
      </c>
      <c r="F220" t="str">
        <f>CONCATENATE(INDEX(Telefonkönyv!$A$2:$A$63,MATCH('Hívások (2)'!A220,Telefonkönyv!$C$2:$C$63,0))," ",INDEX(Telefonkönyv!$B$2:$B$63,MATCH('Hívások (2)'!A220,Telefonkönyv!$C$2:$C$63,0)))</f>
        <v>Ordasi Judit ügyintéző</v>
      </c>
      <c r="G220" s="5">
        <f t="shared" si="16"/>
        <v>3565</v>
      </c>
      <c r="H220" s="11" t="b">
        <f t="shared" si="17"/>
        <v>1</v>
      </c>
      <c r="I220" s="11" t="b">
        <f t="shared" si="18"/>
        <v>0</v>
      </c>
      <c r="J220" s="11" t="b">
        <f t="shared" si="19"/>
        <v>0</v>
      </c>
    </row>
    <row r="221" spans="1:10" x14ac:dyDescent="0.25">
      <c r="A221">
        <v>113</v>
      </c>
      <c r="B221" t="s">
        <v>7</v>
      </c>
      <c r="C221" s="3">
        <v>39973.515127314815</v>
      </c>
      <c r="D221" s="3">
        <v>39973.537210648145</v>
      </c>
      <c r="E221" s="2">
        <f t="shared" si="15"/>
        <v>2.2083333329646848E-2</v>
      </c>
      <c r="F221" t="str">
        <f>CONCATENATE(INDEX(Telefonkönyv!$A$2:$A$63,MATCH('Hívások (2)'!A221,Telefonkönyv!$C$2:$C$63,0))," ",INDEX(Telefonkönyv!$B$2:$B$63,MATCH('Hívások (2)'!A221,Telefonkönyv!$C$2:$C$63,0)))</f>
        <v>Toldi Tamás ügyintéző</v>
      </c>
      <c r="G221" s="5">
        <f t="shared" si="16"/>
        <v>2450</v>
      </c>
      <c r="H221" s="11" t="b">
        <f t="shared" si="17"/>
        <v>0</v>
      </c>
      <c r="I221" s="11" t="b">
        <f t="shared" si="18"/>
        <v>0</v>
      </c>
      <c r="J221" s="11" t="b">
        <f t="shared" si="19"/>
        <v>1</v>
      </c>
    </row>
    <row r="222" spans="1:10" x14ac:dyDescent="0.25">
      <c r="A222">
        <v>104</v>
      </c>
      <c r="B222" t="s">
        <v>5</v>
      </c>
      <c r="C222" s="3">
        <v>39973.520335648151</v>
      </c>
      <c r="D222" s="3">
        <v>39973.553587962961</v>
      </c>
      <c r="E222" s="2">
        <f t="shared" si="15"/>
        <v>3.3252314809942618E-2</v>
      </c>
      <c r="F222" t="str">
        <f>CONCATENATE(INDEX(Telefonkönyv!$A$2:$A$63,MATCH('Hívások (2)'!A222,Telefonkönyv!$C$2:$C$63,0))," ",INDEX(Telefonkönyv!$B$2:$B$63,MATCH('Hívások (2)'!A222,Telefonkönyv!$C$2:$C$63,0)))</f>
        <v>Laki Tamara ügyintéző</v>
      </c>
      <c r="G222" s="5">
        <f t="shared" si="16"/>
        <v>3885</v>
      </c>
      <c r="H222" s="11" t="b">
        <f t="shared" si="17"/>
        <v>1</v>
      </c>
      <c r="I222" s="11" t="b">
        <f t="shared" si="18"/>
        <v>0</v>
      </c>
      <c r="J222" s="11" t="b">
        <f t="shared" si="19"/>
        <v>0</v>
      </c>
    </row>
    <row r="223" spans="1:10" x14ac:dyDescent="0.25">
      <c r="A223">
        <v>110</v>
      </c>
      <c r="B223" t="s">
        <v>10</v>
      </c>
      <c r="C223" s="3">
        <v>39973.528912037036</v>
      </c>
      <c r="D223" s="3">
        <v>39973.549872685187</v>
      </c>
      <c r="E223" s="2">
        <f t="shared" si="15"/>
        <v>2.0960648151230998E-2</v>
      </c>
      <c r="F223" t="str">
        <f>CONCATENATE(INDEX(Telefonkönyv!$A$2:$A$63,MATCH('Hívások (2)'!A223,Telefonkönyv!$C$2:$C$63,0))," ",INDEX(Telefonkönyv!$B$2:$B$63,MATCH('Hívások (2)'!A223,Telefonkönyv!$C$2:$C$63,0)))</f>
        <v>Tóth Tímea középvezető</v>
      </c>
      <c r="G223" s="5">
        <f t="shared" si="16"/>
        <v>2695</v>
      </c>
      <c r="H223" s="11" t="b">
        <f t="shared" si="17"/>
        <v>0</v>
      </c>
      <c r="I223" s="11" t="b">
        <f t="shared" si="18"/>
        <v>0</v>
      </c>
      <c r="J223" s="11" t="b">
        <f t="shared" si="19"/>
        <v>1</v>
      </c>
    </row>
    <row r="224" spans="1:10" x14ac:dyDescent="0.25">
      <c r="A224">
        <v>138</v>
      </c>
      <c r="B224" t="s">
        <v>5</v>
      </c>
      <c r="C224" s="3">
        <v>39973.532719907409</v>
      </c>
      <c r="D224" s="3">
        <v>39973.557893518519</v>
      </c>
      <c r="E224" s="2">
        <f t="shared" si="15"/>
        <v>2.5173611109494232E-2</v>
      </c>
      <c r="F224" t="str">
        <f>CONCATENATE(INDEX(Telefonkönyv!$A$2:$A$63,MATCH('Hívások (2)'!A224,Telefonkönyv!$C$2:$C$63,0))," ",INDEX(Telefonkönyv!$B$2:$B$63,MATCH('Hívások (2)'!A224,Telefonkönyv!$C$2:$C$63,0)))</f>
        <v>Cserta Péter ügyintéző</v>
      </c>
      <c r="G224" s="5">
        <f t="shared" si="16"/>
        <v>3005</v>
      </c>
      <c r="H224" s="11" t="b">
        <f t="shared" si="17"/>
        <v>1</v>
      </c>
      <c r="I224" s="11" t="b">
        <f t="shared" si="18"/>
        <v>0</v>
      </c>
      <c r="J224" s="11" t="b">
        <f t="shared" si="19"/>
        <v>0</v>
      </c>
    </row>
    <row r="225" spans="1:10" x14ac:dyDescent="0.25">
      <c r="A225">
        <v>111</v>
      </c>
      <c r="B225" t="s">
        <v>15</v>
      </c>
      <c r="C225" s="3">
        <v>39973.534745370373</v>
      </c>
      <c r="D225" s="3">
        <v>39973.538206018522</v>
      </c>
      <c r="E225" s="2">
        <f t="shared" si="15"/>
        <v>3.4606481494847685E-3</v>
      </c>
      <c r="F225" t="str">
        <f>CONCATENATE(INDEX(Telefonkönyv!$A$2:$A$63,MATCH('Hívások (2)'!A225,Telefonkönyv!$C$2:$C$63,0))," ",INDEX(Telefonkönyv!$B$2:$B$63,MATCH('Hívások (2)'!A225,Telefonkönyv!$C$2:$C$63,0)))</f>
        <v>Badacsonyi Krisztián ügyintéző</v>
      </c>
      <c r="G225" s="5">
        <f t="shared" si="16"/>
        <v>485</v>
      </c>
      <c r="H225" s="11" t="b">
        <f t="shared" si="17"/>
        <v>0</v>
      </c>
      <c r="I225" s="11" t="b">
        <f t="shared" si="18"/>
        <v>0</v>
      </c>
      <c r="J225" s="11" t="b">
        <f t="shared" si="19"/>
        <v>1</v>
      </c>
    </row>
    <row r="226" spans="1:10" x14ac:dyDescent="0.25">
      <c r="A226">
        <v>136</v>
      </c>
      <c r="B226" t="s">
        <v>11</v>
      </c>
      <c r="C226" s="3">
        <v>39973.536481481482</v>
      </c>
      <c r="D226" s="3">
        <v>39973.572060185186</v>
      </c>
      <c r="E226" s="2">
        <f t="shared" si="15"/>
        <v>3.5578703704231884E-2</v>
      </c>
      <c r="F226" t="str">
        <f>CONCATENATE(INDEX(Telefonkönyv!$A$2:$A$63,MATCH('Hívások (2)'!A226,Telefonkönyv!$C$2:$C$63,0))," ",INDEX(Telefonkönyv!$B$2:$B$63,MATCH('Hívások (2)'!A226,Telefonkönyv!$C$2:$C$63,0)))</f>
        <v>Kégli Máté ügyintéző</v>
      </c>
      <c r="G226" s="5">
        <f t="shared" si="16"/>
        <v>4205</v>
      </c>
      <c r="H226" s="11" t="b">
        <f t="shared" si="17"/>
        <v>0</v>
      </c>
      <c r="I226" s="11" t="b">
        <f t="shared" si="18"/>
        <v>0</v>
      </c>
      <c r="J226" s="11" t="b">
        <f t="shared" si="19"/>
        <v>1</v>
      </c>
    </row>
    <row r="227" spans="1:10" x14ac:dyDescent="0.25">
      <c r="A227">
        <v>106</v>
      </c>
      <c r="B227" t="s">
        <v>8</v>
      </c>
      <c r="C227" s="3">
        <v>39973.538854166669</v>
      </c>
      <c r="D227" s="3">
        <v>39973.576354166667</v>
      </c>
      <c r="E227" s="2">
        <f t="shared" si="15"/>
        <v>3.7499999998544808E-2</v>
      </c>
      <c r="F227" t="str">
        <f>CONCATENATE(INDEX(Telefonkönyv!$A$2:$A$63,MATCH('Hívások (2)'!A227,Telefonkönyv!$C$2:$C$63,0))," ",INDEX(Telefonkönyv!$B$2:$B$63,MATCH('Hívások (2)'!A227,Telefonkönyv!$C$2:$C$63,0)))</f>
        <v>Kalincsák Hanga ügyintéző</v>
      </c>
      <c r="G227" s="5">
        <f t="shared" si="16"/>
        <v>4365</v>
      </c>
      <c r="H227" s="11" t="b">
        <f t="shared" si="17"/>
        <v>1</v>
      </c>
      <c r="I227" s="11" t="b">
        <f t="shared" si="18"/>
        <v>0</v>
      </c>
      <c r="J227" s="11" t="b">
        <f t="shared" si="19"/>
        <v>0</v>
      </c>
    </row>
    <row r="228" spans="1:10" x14ac:dyDescent="0.25">
      <c r="A228">
        <v>102</v>
      </c>
      <c r="B228" t="s">
        <v>11</v>
      </c>
      <c r="C228" s="3">
        <v>39973.549108796295</v>
      </c>
      <c r="D228" s="3">
        <v>39973.582280092596</v>
      </c>
      <c r="E228" s="2">
        <f t="shared" si="15"/>
        <v>3.3171296301588882E-2</v>
      </c>
      <c r="F228" t="str">
        <f>CONCATENATE(INDEX(Telefonkönyv!$A$2:$A$63,MATCH('Hívások (2)'!A228,Telefonkönyv!$C$2:$C$63,0))," ",INDEX(Telefonkönyv!$B$2:$B$63,MATCH('Hívások (2)'!A228,Telefonkönyv!$C$2:$C$63,0)))</f>
        <v>Csurgó Tivadar ügyintéző</v>
      </c>
      <c r="G228" s="5">
        <f t="shared" si="16"/>
        <v>3885</v>
      </c>
      <c r="H228" s="11" t="b">
        <f t="shared" si="17"/>
        <v>0</v>
      </c>
      <c r="I228" s="11" t="b">
        <f t="shared" si="18"/>
        <v>0</v>
      </c>
      <c r="J228" s="11" t="b">
        <f t="shared" si="19"/>
        <v>1</v>
      </c>
    </row>
    <row r="229" spans="1:10" x14ac:dyDescent="0.25">
      <c r="A229">
        <v>121</v>
      </c>
      <c r="B229" t="s">
        <v>7</v>
      </c>
      <c r="C229" s="3">
        <v>39973.555335648147</v>
      </c>
      <c r="D229" s="3">
        <v>39973.567083333335</v>
      </c>
      <c r="E229" s="2">
        <f t="shared" si="15"/>
        <v>1.1747685188311152E-2</v>
      </c>
      <c r="F229" t="str">
        <f>CONCATENATE(INDEX(Telefonkönyv!$A$2:$A$63,MATCH('Hívások (2)'!A229,Telefonkönyv!$C$2:$C$63,0))," ",INDEX(Telefonkönyv!$B$2:$B$63,MATCH('Hívások (2)'!A229,Telefonkönyv!$C$2:$C$63,0)))</f>
        <v>Palles Katalin ügyintéző</v>
      </c>
      <c r="G229" s="5">
        <f t="shared" si="16"/>
        <v>1325</v>
      </c>
      <c r="H229" s="11" t="b">
        <f t="shared" si="17"/>
        <v>0</v>
      </c>
      <c r="I229" s="11" t="b">
        <f t="shared" si="18"/>
        <v>0</v>
      </c>
      <c r="J229" s="11" t="b">
        <f t="shared" si="19"/>
        <v>1</v>
      </c>
    </row>
    <row r="230" spans="1:10" x14ac:dyDescent="0.25">
      <c r="A230">
        <v>137</v>
      </c>
      <c r="B230" t="s">
        <v>9</v>
      </c>
      <c r="C230" s="3">
        <v>39973.555902777778</v>
      </c>
      <c r="D230" s="3">
        <v>39973.565023148149</v>
      </c>
      <c r="E230" s="2">
        <f t="shared" si="15"/>
        <v>9.1203703705104999E-3</v>
      </c>
      <c r="F230" t="str">
        <f>CONCATENATE(INDEX(Telefonkönyv!$A$2:$A$63,MATCH('Hívások (2)'!A230,Telefonkönyv!$C$2:$C$63,0))," ",INDEX(Telefonkönyv!$B$2:$B$63,MATCH('Hívások (2)'!A230,Telefonkönyv!$C$2:$C$63,0)))</f>
        <v>Bertalan József ügyintéző</v>
      </c>
      <c r="G230" s="5">
        <f t="shared" si="16"/>
        <v>1100</v>
      </c>
      <c r="H230" s="11" t="b">
        <f t="shared" si="17"/>
        <v>0</v>
      </c>
      <c r="I230" s="11" t="b">
        <f t="shared" si="18"/>
        <v>0</v>
      </c>
      <c r="J230" s="11" t="b">
        <f t="shared" si="19"/>
        <v>1</v>
      </c>
    </row>
    <row r="231" spans="1:10" x14ac:dyDescent="0.25">
      <c r="A231">
        <v>113</v>
      </c>
      <c r="B231" t="s">
        <v>7</v>
      </c>
      <c r="C231" s="3">
        <v>39973.556539351855</v>
      </c>
      <c r="D231" s="3">
        <v>39973.556701388887</v>
      </c>
      <c r="E231" s="2">
        <f t="shared" si="15"/>
        <v>1.6203703125938773E-4</v>
      </c>
      <c r="F231" t="str">
        <f>CONCATENATE(INDEX(Telefonkönyv!$A$2:$A$63,MATCH('Hívások (2)'!A231,Telefonkönyv!$C$2:$C$63,0))," ",INDEX(Telefonkönyv!$B$2:$B$63,MATCH('Hívások (2)'!A231,Telefonkönyv!$C$2:$C$63,0)))</f>
        <v>Toldi Tamás ügyintéző</v>
      </c>
      <c r="G231" s="5">
        <f t="shared" si="16"/>
        <v>125</v>
      </c>
      <c r="H231" s="11" t="b">
        <f t="shared" si="17"/>
        <v>0</v>
      </c>
      <c r="I231" s="11" t="b">
        <f t="shared" si="18"/>
        <v>0</v>
      </c>
      <c r="J231" s="11" t="b">
        <f t="shared" si="19"/>
        <v>1</v>
      </c>
    </row>
    <row r="232" spans="1:10" x14ac:dyDescent="0.25">
      <c r="A232">
        <v>132</v>
      </c>
      <c r="B232" t="s">
        <v>5</v>
      </c>
      <c r="C232" s="3">
        <v>39973.558275462965</v>
      </c>
      <c r="D232" s="3">
        <v>39973.575196759259</v>
      </c>
      <c r="E232" s="2">
        <f t="shared" si="15"/>
        <v>1.6921296293730848E-2</v>
      </c>
      <c r="F232" t="str">
        <f>CONCATENATE(INDEX(Telefonkönyv!$A$2:$A$63,MATCH('Hívások (2)'!A232,Telefonkönyv!$C$2:$C$63,0))," ",INDEX(Telefonkönyv!$B$2:$B$63,MATCH('Hívások (2)'!A232,Telefonkönyv!$C$2:$C$63,0)))</f>
        <v>Pap Zsófia ügyintéző</v>
      </c>
      <c r="G232" s="5">
        <f t="shared" si="16"/>
        <v>2045</v>
      </c>
      <c r="H232" s="11" t="b">
        <f t="shared" si="17"/>
        <v>0</v>
      </c>
      <c r="I232" s="11" t="b">
        <f t="shared" si="18"/>
        <v>0</v>
      </c>
      <c r="J232" s="11" t="b">
        <f t="shared" si="19"/>
        <v>0</v>
      </c>
    </row>
    <row r="233" spans="1:10" x14ac:dyDescent="0.25">
      <c r="A233">
        <v>119</v>
      </c>
      <c r="B233" t="s">
        <v>10</v>
      </c>
      <c r="C233" s="3">
        <v>39973.559467592589</v>
      </c>
      <c r="D233" s="3">
        <v>39973.56658564815</v>
      </c>
      <c r="E233" s="2">
        <f t="shared" si="15"/>
        <v>7.1180555605678819E-3</v>
      </c>
      <c r="F233" t="str">
        <f>CONCATENATE(INDEX(Telefonkönyv!$A$2:$A$63,MATCH('Hívások (2)'!A233,Telefonkönyv!$C$2:$C$63,0))," ",INDEX(Telefonkönyv!$B$2:$B$63,MATCH('Hívások (2)'!A233,Telefonkönyv!$C$2:$C$63,0)))</f>
        <v>Kövér Krisztina ügyintéző</v>
      </c>
      <c r="G233" s="5">
        <f t="shared" si="16"/>
        <v>995</v>
      </c>
      <c r="H233" s="11" t="b">
        <f t="shared" si="17"/>
        <v>0</v>
      </c>
      <c r="I233" s="11" t="b">
        <f t="shared" si="18"/>
        <v>0</v>
      </c>
      <c r="J233" s="11" t="b">
        <f t="shared" si="19"/>
        <v>1</v>
      </c>
    </row>
    <row r="234" spans="1:10" x14ac:dyDescent="0.25">
      <c r="A234">
        <v>117</v>
      </c>
      <c r="B234" t="s">
        <v>5</v>
      </c>
      <c r="C234" s="3">
        <v>39973.561296296299</v>
      </c>
      <c r="D234" s="3">
        <v>39973.58488425926</v>
      </c>
      <c r="E234" s="2">
        <f t="shared" si="15"/>
        <v>2.3587962961755693E-2</v>
      </c>
      <c r="F234" t="str">
        <f>CONCATENATE(INDEX(Telefonkönyv!$A$2:$A$63,MATCH('Hívások (2)'!A234,Telefonkönyv!$C$2:$C$63,0))," ",INDEX(Telefonkönyv!$B$2:$B$63,MATCH('Hívások (2)'!A234,Telefonkönyv!$C$2:$C$63,0)))</f>
        <v>Ordasi Judit ügyintéző</v>
      </c>
      <c r="G234" s="5">
        <f t="shared" si="16"/>
        <v>2765</v>
      </c>
      <c r="H234" s="11" t="b">
        <f t="shared" si="17"/>
        <v>0</v>
      </c>
      <c r="I234" s="11" t="b">
        <f t="shared" si="18"/>
        <v>0</v>
      </c>
      <c r="J234" s="11" t="b">
        <f t="shared" si="19"/>
        <v>0</v>
      </c>
    </row>
    <row r="235" spans="1:10" x14ac:dyDescent="0.25">
      <c r="A235">
        <v>126</v>
      </c>
      <c r="B235" t="s">
        <v>4</v>
      </c>
      <c r="C235" s="3">
        <v>39973.561539351853</v>
      </c>
      <c r="D235" s="3">
        <v>39973.58153935185</v>
      </c>
      <c r="E235" s="2">
        <f t="shared" si="15"/>
        <v>1.9999999996798579E-2</v>
      </c>
      <c r="F235" t="str">
        <f>CONCATENATE(INDEX(Telefonkönyv!$A$2:$A$63,MATCH('Hívások (2)'!A235,Telefonkönyv!$C$2:$C$63,0))," ",INDEX(Telefonkönyv!$B$2:$B$63,MATCH('Hívások (2)'!A235,Telefonkönyv!$C$2:$C$63,0)))</f>
        <v>Hadviga Márton ügyintéző</v>
      </c>
      <c r="G235" s="5">
        <f t="shared" si="16"/>
        <v>2090</v>
      </c>
      <c r="H235" s="11" t="b">
        <f t="shared" si="17"/>
        <v>0</v>
      </c>
      <c r="I235" s="11" t="b">
        <f t="shared" si="18"/>
        <v>0</v>
      </c>
      <c r="J235" s="11" t="b">
        <f t="shared" si="19"/>
        <v>1</v>
      </c>
    </row>
    <row r="236" spans="1:10" x14ac:dyDescent="0.25">
      <c r="A236">
        <v>136</v>
      </c>
      <c r="B236" t="s">
        <v>11</v>
      </c>
      <c r="C236" s="3">
        <v>39973.574247685188</v>
      </c>
      <c r="D236" s="3">
        <v>39973.599988425929</v>
      </c>
      <c r="E236" s="2">
        <f t="shared" si="15"/>
        <v>2.5740740740729962E-2</v>
      </c>
      <c r="F236" t="str">
        <f>CONCATENATE(INDEX(Telefonkönyv!$A$2:$A$63,MATCH('Hívások (2)'!A236,Telefonkönyv!$C$2:$C$63,0))," ",INDEX(Telefonkönyv!$B$2:$B$63,MATCH('Hívások (2)'!A236,Telefonkönyv!$C$2:$C$63,0)))</f>
        <v>Kégli Máté ügyintéző</v>
      </c>
      <c r="G236" s="5">
        <f t="shared" si="16"/>
        <v>3085</v>
      </c>
      <c r="H236" s="11" t="b">
        <f t="shared" si="17"/>
        <v>1</v>
      </c>
      <c r="I236" s="11" t="b">
        <f t="shared" si="18"/>
        <v>0</v>
      </c>
      <c r="J236" s="11" t="b">
        <f t="shared" si="19"/>
        <v>0</v>
      </c>
    </row>
    <row r="237" spans="1:10" x14ac:dyDescent="0.25">
      <c r="A237">
        <v>128</v>
      </c>
      <c r="B237" t="s">
        <v>4</v>
      </c>
      <c r="C237" s="3">
        <v>39973.574976851851</v>
      </c>
      <c r="D237" s="3">
        <v>39973.590856481482</v>
      </c>
      <c r="E237" s="2">
        <f t="shared" si="15"/>
        <v>1.5879629630944692E-2</v>
      </c>
      <c r="F237" t="str">
        <f>CONCATENATE(INDEX(Telefonkönyv!$A$2:$A$63,MATCH('Hívások (2)'!A237,Telefonkönyv!$C$2:$C$63,0))," ",INDEX(Telefonkönyv!$B$2:$B$63,MATCH('Hívások (2)'!A237,Telefonkönyv!$C$2:$C$63,0)))</f>
        <v>Fogarasi Éva ügyintéző</v>
      </c>
      <c r="G237" s="5">
        <f t="shared" si="16"/>
        <v>1670</v>
      </c>
      <c r="H237" s="11" t="b">
        <f t="shared" si="17"/>
        <v>0</v>
      </c>
      <c r="I237" s="11" t="b">
        <f t="shared" si="18"/>
        <v>0</v>
      </c>
      <c r="J237" s="11" t="b">
        <f t="shared" si="19"/>
        <v>1</v>
      </c>
    </row>
    <row r="238" spans="1:10" x14ac:dyDescent="0.25">
      <c r="A238">
        <v>114</v>
      </c>
      <c r="B238" t="s">
        <v>11</v>
      </c>
      <c r="C238" s="3">
        <v>39973.577256944445</v>
      </c>
      <c r="D238" s="3">
        <v>39973.579629629632</v>
      </c>
      <c r="E238" s="2">
        <f t="shared" si="15"/>
        <v>2.3726851868559606E-3</v>
      </c>
      <c r="F238" t="str">
        <f>CONCATENATE(INDEX(Telefonkönyv!$A$2:$A$63,MATCH('Hívások (2)'!A238,Telefonkönyv!$C$2:$C$63,0))," ",INDEX(Telefonkönyv!$B$2:$B$63,MATCH('Hívások (2)'!A238,Telefonkönyv!$C$2:$C$63,0)))</f>
        <v>Bakonyi Mátyás ügyintéző</v>
      </c>
      <c r="G238" s="5">
        <f t="shared" si="16"/>
        <v>365</v>
      </c>
      <c r="H238" s="11" t="b">
        <f t="shared" si="17"/>
        <v>0</v>
      </c>
      <c r="I238" s="11" t="b">
        <f t="shared" si="18"/>
        <v>0</v>
      </c>
      <c r="J238" s="11" t="b">
        <f t="shared" si="19"/>
        <v>1</v>
      </c>
    </row>
    <row r="239" spans="1:10" x14ac:dyDescent="0.25">
      <c r="A239">
        <v>143</v>
      </c>
      <c r="B239" t="s">
        <v>9</v>
      </c>
      <c r="C239" s="3">
        <v>39973.580266203702</v>
      </c>
      <c r="D239" s="3">
        <v>39973.614224537036</v>
      </c>
      <c r="E239" s="2">
        <f t="shared" si="15"/>
        <v>3.3958333333430346E-2</v>
      </c>
      <c r="F239" t="str">
        <f>CONCATENATE(INDEX(Telefonkönyv!$A$2:$A$63,MATCH('Hívások (2)'!A239,Telefonkönyv!$C$2:$C$63,0))," ",INDEX(Telefonkönyv!$B$2:$B$63,MATCH('Hívások (2)'!A239,Telefonkönyv!$C$2:$C$63,0)))</f>
        <v>Tringel Franciska ügyintéző</v>
      </c>
      <c r="G239" s="5">
        <f t="shared" si="16"/>
        <v>3725</v>
      </c>
      <c r="H239" s="11" t="b">
        <f t="shared" si="17"/>
        <v>0</v>
      </c>
      <c r="I239" s="11" t="b">
        <f t="shared" si="18"/>
        <v>0</v>
      </c>
      <c r="J239" s="11" t="b">
        <f t="shared" si="19"/>
        <v>1</v>
      </c>
    </row>
    <row r="240" spans="1:10" x14ac:dyDescent="0.25">
      <c r="A240">
        <v>162</v>
      </c>
      <c r="B240" t="s">
        <v>5</v>
      </c>
      <c r="C240" s="3">
        <v>39973.580300925925</v>
      </c>
      <c r="D240" s="3">
        <v>39973.586388888885</v>
      </c>
      <c r="E240" s="2">
        <f t="shared" si="15"/>
        <v>6.0879629600094631E-3</v>
      </c>
      <c r="F240" t="str">
        <f>CONCATENATE(INDEX(Telefonkönyv!$A$2:$A$63,MATCH('Hívások (2)'!A240,Telefonkönyv!$C$2:$C$63,0))," ",INDEX(Telefonkönyv!$B$2:$B$63,MATCH('Hívások (2)'!A240,Telefonkönyv!$C$2:$C$63,0)))</f>
        <v>Mészöly Endre ügyintéző</v>
      </c>
      <c r="G240" s="5">
        <f t="shared" si="16"/>
        <v>765</v>
      </c>
      <c r="H240" s="11" t="b">
        <f t="shared" si="17"/>
        <v>0</v>
      </c>
      <c r="I240" s="11" t="b">
        <f t="shared" si="18"/>
        <v>0</v>
      </c>
      <c r="J240" s="11" t="b">
        <f t="shared" si="19"/>
        <v>0</v>
      </c>
    </row>
    <row r="241" spans="1:10" x14ac:dyDescent="0.25">
      <c r="A241">
        <v>101</v>
      </c>
      <c r="B241" t="s">
        <v>11</v>
      </c>
      <c r="C241" s="3">
        <v>39973.580659722225</v>
      </c>
      <c r="D241" s="3">
        <v>39973.59878472222</v>
      </c>
      <c r="E241" s="2">
        <f t="shared" si="15"/>
        <v>1.8124999995052349E-2</v>
      </c>
      <c r="F241" t="str">
        <f>CONCATENATE(INDEX(Telefonkönyv!$A$2:$A$63,MATCH('Hívások (2)'!A241,Telefonkönyv!$C$2:$C$63,0))," ",INDEX(Telefonkönyv!$B$2:$B$63,MATCH('Hívások (2)'!A241,Telefonkönyv!$C$2:$C$63,0)))</f>
        <v>Szatmári Miklós ügyintéző</v>
      </c>
      <c r="G241" s="5">
        <f t="shared" si="16"/>
        <v>2205</v>
      </c>
      <c r="H241" s="11" t="b">
        <f t="shared" si="17"/>
        <v>1</v>
      </c>
      <c r="I241" s="11" t="b">
        <f t="shared" si="18"/>
        <v>0</v>
      </c>
      <c r="J241" s="11" t="b">
        <f t="shared" si="19"/>
        <v>0</v>
      </c>
    </row>
    <row r="242" spans="1:10" x14ac:dyDescent="0.25">
      <c r="A242">
        <v>109</v>
      </c>
      <c r="B242" t="s">
        <v>15</v>
      </c>
      <c r="C242" s="3">
        <v>39973.580995370372</v>
      </c>
      <c r="D242" s="3">
        <v>39973.607615740744</v>
      </c>
      <c r="E242" s="2">
        <f t="shared" si="15"/>
        <v>2.662037037225673E-2</v>
      </c>
      <c r="F242" t="str">
        <f>CONCATENATE(INDEX(Telefonkönyv!$A$2:$A$63,MATCH('Hívások (2)'!A242,Telefonkönyv!$C$2:$C$63,0))," ",INDEX(Telefonkönyv!$B$2:$B$63,MATCH('Hívások (2)'!A242,Telefonkönyv!$C$2:$C$63,0)))</f>
        <v>Lovas Imre ügyintéző</v>
      </c>
      <c r="G242" s="5">
        <f t="shared" si="16"/>
        <v>3375</v>
      </c>
      <c r="H242" s="11" t="b">
        <f t="shared" si="17"/>
        <v>1</v>
      </c>
      <c r="I242" s="11" t="b">
        <f t="shared" si="18"/>
        <v>0</v>
      </c>
      <c r="J242" s="11" t="b">
        <f t="shared" si="19"/>
        <v>0</v>
      </c>
    </row>
    <row r="243" spans="1:10" x14ac:dyDescent="0.25">
      <c r="A243">
        <v>161</v>
      </c>
      <c r="B243" t="s">
        <v>9</v>
      </c>
      <c r="C243" s="3">
        <v>39973.581145833334</v>
      </c>
      <c r="D243" s="3">
        <v>39973.620567129627</v>
      </c>
      <c r="E243" s="2">
        <f t="shared" si="15"/>
        <v>3.9421296292857733E-2</v>
      </c>
      <c r="F243" t="str">
        <f>CONCATENATE(INDEX(Telefonkönyv!$A$2:$A$63,MATCH('Hívások (2)'!A243,Telefonkönyv!$C$2:$C$63,0))," ",INDEX(Telefonkönyv!$B$2:$B$63,MATCH('Hívások (2)'!A243,Telefonkönyv!$C$2:$C$63,0)))</f>
        <v>Gál Pál ügyintéző</v>
      </c>
      <c r="G243" s="5">
        <f t="shared" si="16"/>
        <v>4325</v>
      </c>
      <c r="H243" s="11" t="b">
        <f t="shared" si="17"/>
        <v>0</v>
      </c>
      <c r="I243" s="11" t="b">
        <f t="shared" si="18"/>
        <v>0</v>
      </c>
      <c r="J243" s="11" t="b">
        <f t="shared" si="19"/>
        <v>1</v>
      </c>
    </row>
    <row r="244" spans="1:10" x14ac:dyDescent="0.25">
      <c r="A244">
        <v>121</v>
      </c>
      <c r="B244" t="s">
        <v>7</v>
      </c>
      <c r="C244" s="3">
        <v>39973.583564814813</v>
      </c>
      <c r="D244" s="3">
        <v>39973.593946759262</v>
      </c>
      <c r="E244" s="2">
        <f t="shared" si="15"/>
        <v>1.0381944448454306E-2</v>
      </c>
      <c r="F244" t="str">
        <f>CONCATENATE(INDEX(Telefonkönyv!$A$2:$A$63,MATCH('Hívások (2)'!A244,Telefonkönyv!$C$2:$C$63,0))," ",INDEX(Telefonkönyv!$B$2:$B$63,MATCH('Hívások (2)'!A244,Telefonkönyv!$C$2:$C$63,0)))</f>
        <v>Palles Katalin ügyintéző</v>
      </c>
      <c r="G244" s="5">
        <f t="shared" si="16"/>
        <v>1175</v>
      </c>
      <c r="H244" s="11" t="b">
        <f t="shared" si="17"/>
        <v>0</v>
      </c>
      <c r="I244" s="11" t="b">
        <f t="shared" si="18"/>
        <v>0</v>
      </c>
      <c r="J244" s="11" t="b">
        <f t="shared" si="19"/>
        <v>0</v>
      </c>
    </row>
    <row r="245" spans="1:10" x14ac:dyDescent="0.25">
      <c r="A245">
        <v>144</v>
      </c>
      <c r="B245" t="s">
        <v>14</v>
      </c>
      <c r="C245" s="3">
        <v>39973.583773148152</v>
      </c>
      <c r="D245" s="3">
        <v>39973.615648148145</v>
      </c>
      <c r="E245" s="2">
        <f t="shared" si="15"/>
        <v>3.1874999993306119E-2</v>
      </c>
      <c r="F245" t="str">
        <f>CONCATENATE(INDEX(Telefonkönyv!$A$2:$A$63,MATCH('Hívások (2)'!A245,Telefonkönyv!$C$2:$C$63,0))," ",INDEX(Telefonkönyv!$B$2:$B$63,MATCH('Hívások (2)'!A245,Telefonkönyv!$C$2:$C$63,0)))</f>
        <v>Bózsing Gergely ügyintéző</v>
      </c>
      <c r="G245" s="5">
        <f t="shared" si="16"/>
        <v>3725</v>
      </c>
      <c r="H245" s="11" t="b">
        <f t="shared" si="17"/>
        <v>0</v>
      </c>
      <c r="I245" s="11" t="b">
        <f t="shared" si="18"/>
        <v>0</v>
      </c>
      <c r="J245" s="11" t="b">
        <f t="shared" si="19"/>
        <v>0</v>
      </c>
    </row>
    <row r="246" spans="1:10" x14ac:dyDescent="0.25">
      <c r="A246">
        <v>156</v>
      </c>
      <c r="B246" t="s">
        <v>7</v>
      </c>
      <c r="C246" s="3">
        <v>39973.592719907407</v>
      </c>
      <c r="D246" s="3">
        <v>39973.600474537037</v>
      </c>
      <c r="E246" s="2">
        <f t="shared" si="15"/>
        <v>7.7546296306536533E-3</v>
      </c>
      <c r="F246" t="str">
        <f>CONCATENATE(INDEX(Telefonkönyv!$A$2:$A$63,MATCH('Hívások (2)'!A246,Telefonkönyv!$C$2:$C$63,0))," ",INDEX(Telefonkönyv!$B$2:$B$63,MATCH('Hívások (2)'!A246,Telefonkönyv!$C$2:$C$63,0)))</f>
        <v>Ormai Nikolett ügyintéző</v>
      </c>
      <c r="G246" s="5">
        <f t="shared" si="16"/>
        <v>950</v>
      </c>
      <c r="H246" s="11" t="b">
        <f t="shared" si="17"/>
        <v>0</v>
      </c>
      <c r="I246" s="11" t="b">
        <f t="shared" si="18"/>
        <v>0</v>
      </c>
      <c r="J246" s="11" t="b">
        <f t="shared" si="19"/>
        <v>0</v>
      </c>
    </row>
    <row r="247" spans="1:10" x14ac:dyDescent="0.25">
      <c r="A247">
        <v>159</v>
      </c>
      <c r="B247" t="s">
        <v>4</v>
      </c>
      <c r="C247" s="3">
        <v>39973.593055555553</v>
      </c>
      <c r="D247" s="3">
        <v>39973.596967592595</v>
      </c>
      <c r="E247" s="2">
        <f t="shared" si="15"/>
        <v>3.912037042027805E-3</v>
      </c>
      <c r="F247" t="str">
        <f>CONCATENATE(INDEX(Telefonkönyv!$A$2:$A$63,MATCH('Hívások (2)'!A247,Telefonkönyv!$C$2:$C$63,0))," ",INDEX(Telefonkönyv!$B$2:$B$63,MATCH('Hívások (2)'!A247,Telefonkönyv!$C$2:$C$63,0)))</f>
        <v>Pap Nikolett ügyintéző</v>
      </c>
      <c r="G247" s="5">
        <f t="shared" si="16"/>
        <v>480</v>
      </c>
      <c r="H247" s="11" t="b">
        <f t="shared" si="17"/>
        <v>0</v>
      </c>
      <c r="I247" s="11" t="b">
        <f t="shared" si="18"/>
        <v>0</v>
      </c>
      <c r="J247" s="11" t="b">
        <f t="shared" si="19"/>
        <v>1</v>
      </c>
    </row>
    <row r="248" spans="1:10" x14ac:dyDescent="0.25">
      <c r="A248">
        <v>120</v>
      </c>
      <c r="B248" t="s">
        <v>12</v>
      </c>
      <c r="C248" s="3">
        <v>39973.593263888892</v>
      </c>
      <c r="D248" s="3">
        <v>39973.601168981484</v>
      </c>
      <c r="E248" s="2">
        <f t="shared" si="15"/>
        <v>7.9050925924093463E-3</v>
      </c>
      <c r="F248" t="str">
        <f>CONCATENATE(INDEX(Telefonkönyv!$A$2:$A$63,MATCH('Hívások (2)'!A248,Telefonkönyv!$C$2:$C$63,0))," ",INDEX(Telefonkönyv!$B$2:$B$63,MATCH('Hívások (2)'!A248,Telefonkönyv!$C$2:$C$63,0)))</f>
        <v>Szalay Ákos ügyintéző</v>
      </c>
      <c r="G248" s="5">
        <f t="shared" si="16"/>
        <v>950</v>
      </c>
      <c r="H248" s="11" t="b">
        <f t="shared" si="17"/>
        <v>0</v>
      </c>
      <c r="I248" s="11" t="b">
        <f t="shared" si="18"/>
        <v>0</v>
      </c>
      <c r="J248" s="11" t="b">
        <f t="shared" si="19"/>
        <v>0</v>
      </c>
    </row>
    <row r="249" spans="1:10" x14ac:dyDescent="0.25">
      <c r="A249">
        <v>148</v>
      </c>
      <c r="B249" t="s">
        <v>7</v>
      </c>
      <c r="C249" s="3">
        <v>39973.595081018517</v>
      </c>
      <c r="D249" s="3">
        <v>39973.616956018515</v>
      </c>
      <c r="E249" s="2">
        <f t="shared" si="15"/>
        <v>2.1874999998544808E-2</v>
      </c>
      <c r="F249" t="str">
        <f>CONCATENATE(INDEX(Telefonkönyv!$A$2:$A$63,MATCH('Hívások (2)'!A249,Telefonkönyv!$C$2:$C$63,0))," ",INDEX(Telefonkönyv!$B$2:$B$63,MATCH('Hívások (2)'!A249,Telefonkönyv!$C$2:$C$63,0)))</f>
        <v>Mester Zsuzsa középvezető</v>
      </c>
      <c r="G249" s="5">
        <f t="shared" si="16"/>
        <v>2450</v>
      </c>
      <c r="H249" s="11" t="b">
        <f t="shared" si="17"/>
        <v>0</v>
      </c>
      <c r="I249" s="11" t="b">
        <f t="shared" si="18"/>
        <v>0</v>
      </c>
      <c r="J249" s="11" t="b">
        <f t="shared" si="19"/>
        <v>0</v>
      </c>
    </row>
    <row r="250" spans="1:10" x14ac:dyDescent="0.25">
      <c r="A250">
        <v>130</v>
      </c>
      <c r="B250" t="s">
        <v>10</v>
      </c>
      <c r="C250" s="3">
        <v>39973.600034722222</v>
      </c>
      <c r="D250" s="3">
        <v>39973.638738425929</v>
      </c>
      <c r="E250" s="2">
        <f t="shared" si="15"/>
        <v>3.8703703707142267E-2</v>
      </c>
      <c r="F250" t="str">
        <f>CONCATENATE(INDEX(Telefonkönyv!$A$2:$A$63,MATCH('Hívások (2)'!A250,Telefonkönyv!$C$2:$C$63,0))," ",INDEX(Telefonkönyv!$B$2:$B$63,MATCH('Hívások (2)'!A250,Telefonkönyv!$C$2:$C$63,0)))</f>
        <v>Gál Zsuzsa ügyintéző</v>
      </c>
      <c r="G250" s="5">
        <f t="shared" si="16"/>
        <v>4820</v>
      </c>
      <c r="H250" s="11" t="b">
        <f t="shared" si="17"/>
        <v>0</v>
      </c>
      <c r="I250" s="11" t="b">
        <f t="shared" si="18"/>
        <v>0</v>
      </c>
      <c r="J250" s="11" t="b">
        <f t="shared" si="19"/>
        <v>0</v>
      </c>
    </row>
    <row r="251" spans="1:10" x14ac:dyDescent="0.25">
      <c r="A251">
        <v>125</v>
      </c>
      <c r="B251" t="s">
        <v>8</v>
      </c>
      <c r="C251" s="3">
        <v>39973.600844907407</v>
      </c>
      <c r="D251" s="3">
        <v>39973.607881944445</v>
      </c>
      <c r="E251" s="2">
        <f t="shared" si="15"/>
        <v>7.0370370376622304E-3</v>
      </c>
      <c r="F251" t="str">
        <f>CONCATENATE(INDEX(Telefonkönyv!$A$2:$A$63,MATCH('Hívások (2)'!A251,Telefonkönyv!$C$2:$C$63,0))," ",INDEX(Telefonkönyv!$B$2:$B$63,MATCH('Hívások (2)'!A251,Telefonkönyv!$C$2:$C$63,0)))</f>
        <v>Éhes Piroska ügyintéző</v>
      </c>
      <c r="G251" s="5">
        <f t="shared" si="16"/>
        <v>925</v>
      </c>
      <c r="H251" s="11" t="b">
        <f t="shared" si="17"/>
        <v>0</v>
      </c>
      <c r="I251" s="11" t="b">
        <f t="shared" si="18"/>
        <v>0</v>
      </c>
      <c r="J251" s="11" t="b">
        <f t="shared" si="19"/>
        <v>0</v>
      </c>
    </row>
    <row r="252" spans="1:10" x14ac:dyDescent="0.25">
      <c r="A252">
        <v>140</v>
      </c>
      <c r="B252" t="s">
        <v>5</v>
      </c>
      <c r="C252" s="3">
        <v>39973.603020833332</v>
      </c>
      <c r="D252" s="3">
        <v>39973.606435185182</v>
      </c>
      <c r="E252" s="2">
        <f t="shared" si="15"/>
        <v>3.4143518496421166E-3</v>
      </c>
      <c r="F252" t="str">
        <f>CONCATENATE(INDEX(Telefonkönyv!$A$2:$A$63,MATCH('Hívások (2)'!A252,Telefonkönyv!$C$2:$C$63,0))," ",INDEX(Telefonkönyv!$B$2:$B$63,MATCH('Hívások (2)'!A252,Telefonkönyv!$C$2:$C$63,0)))</f>
        <v>Szunomár Flóra ügyintéző</v>
      </c>
      <c r="G252" s="5">
        <f t="shared" si="16"/>
        <v>445</v>
      </c>
      <c r="H252" s="11" t="b">
        <f t="shared" si="17"/>
        <v>0</v>
      </c>
      <c r="I252" s="11" t="b">
        <f t="shared" si="18"/>
        <v>0</v>
      </c>
      <c r="J252" s="11" t="b">
        <f t="shared" si="19"/>
        <v>0</v>
      </c>
    </row>
    <row r="253" spans="1:10" x14ac:dyDescent="0.25">
      <c r="A253">
        <v>159</v>
      </c>
      <c r="B253" t="s">
        <v>4</v>
      </c>
      <c r="C253" s="3">
        <v>39973.605821759258</v>
      </c>
      <c r="D253" s="3">
        <v>39973.640949074077</v>
      </c>
      <c r="E253" s="2">
        <f t="shared" si="15"/>
        <v>3.5127314818964805E-2</v>
      </c>
      <c r="F253" t="str">
        <f>CONCATENATE(INDEX(Telefonkönyv!$A$2:$A$63,MATCH('Hívások (2)'!A253,Telefonkönyv!$C$2:$C$63,0))," ",INDEX(Telefonkönyv!$B$2:$B$63,MATCH('Hívások (2)'!A253,Telefonkönyv!$C$2:$C$63,0)))</f>
        <v>Pap Nikolett ügyintéző</v>
      </c>
      <c r="G253" s="5">
        <f t="shared" si="16"/>
        <v>3630</v>
      </c>
      <c r="H253" s="11" t="b">
        <f t="shared" si="17"/>
        <v>1</v>
      </c>
      <c r="I253" s="11" t="b">
        <f t="shared" si="18"/>
        <v>0</v>
      </c>
      <c r="J253" s="11" t="b">
        <f t="shared" si="19"/>
        <v>0</v>
      </c>
    </row>
    <row r="254" spans="1:10" x14ac:dyDescent="0.25">
      <c r="A254">
        <v>103</v>
      </c>
      <c r="B254" t="s">
        <v>10</v>
      </c>
      <c r="C254" s="3">
        <v>39973.607488425929</v>
      </c>
      <c r="D254" s="3">
        <v>39973.647037037037</v>
      </c>
      <c r="E254" s="2">
        <f t="shared" si="15"/>
        <v>3.9548611108330078E-2</v>
      </c>
      <c r="F254" t="str">
        <f>CONCATENATE(INDEX(Telefonkönyv!$A$2:$A$63,MATCH('Hívások (2)'!A254,Telefonkönyv!$C$2:$C$63,0))," ",INDEX(Telefonkönyv!$B$2:$B$63,MATCH('Hívások (2)'!A254,Telefonkönyv!$C$2:$C$63,0)))</f>
        <v>Faluhelyi Csaba ügyintéző</v>
      </c>
      <c r="G254" s="5">
        <f t="shared" si="16"/>
        <v>4905</v>
      </c>
      <c r="H254" s="11" t="b">
        <f t="shared" si="17"/>
        <v>0</v>
      </c>
      <c r="I254" s="11" t="b">
        <f t="shared" si="18"/>
        <v>0</v>
      </c>
      <c r="J254" s="11" t="b">
        <f t="shared" si="19"/>
        <v>0</v>
      </c>
    </row>
    <row r="255" spans="1:10" x14ac:dyDescent="0.25">
      <c r="A255">
        <v>158</v>
      </c>
      <c r="B255" t="s">
        <v>11</v>
      </c>
      <c r="C255" s="3">
        <v>39973.608344907407</v>
      </c>
      <c r="D255" s="3">
        <v>39973.642002314817</v>
      </c>
      <c r="E255" s="2">
        <f t="shared" si="15"/>
        <v>3.365740740991896E-2</v>
      </c>
      <c r="F255" t="str">
        <f>CONCATENATE(INDEX(Telefonkönyv!$A$2:$A$63,MATCH('Hívások (2)'!A255,Telefonkönyv!$C$2:$C$63,0))," ",INDEX(Telefonkönyv!$B$2:$B$63,MATCH('Hívások (2)'!A255,Telefonkönyv!$C$2:$C$63,0)))</f>
        <v>Sánta Tibor középvezető</v>
      </c>
      <c r="G255" s="5">
        <f t="shared" si="16"/>
        <v>3965</v>
      </c>
      <c r="H255" s="11" t="b">
        <f t="shared" si="17"/>
        <v>0</v>
      </c>
      <c r="I255" s="11" t="b">
        <f t="shared" si="18"/>
        <v>0</v>
      </c>
      <c r="J255" s="11" t="b">
        <f t="shared" si="19"/>
        <v>0</v>
      </c>
    </row>
    <row r="256" spans="1:10" x14ac:dyDescent="0.25">
      <c r="A256">
        <v>136</v>
      </c>
      <c r="B256" t="s">
        <v>11</v>
      </c>
      <c r="C256" s="3">
        <v>39973.608553240738</v>
      </c>
      <c r="D256" s="3">
        <v>39973.611377314817</v>
      </c>
      <c r="E256" s="2">
        <f t="shared" si="15"/>
        <v>2.8240740793989971E-3</v>
      </c>
      <c r="F256" t="str">
        <f>CONCATENATE(INDEX(Telefonkönyv!$A$2:$A$63,MATCH('Hívások (2)'!A256,Telefonkönyv!$C$2:$C$63,0))," ",INDEX(Telefonkönyv!$B$2:$B$63,MATCH('Hívások (2)'!A256,Telefonkönyv!$C$2:$C$63,0)))</f>
        <v>Kégli Máté ügyintéző</v>
      </c>
      <c r="G256" s="5">
        <f t="shared" si="16"/>
        <v>445</v>
      </c>
      <c r="H256" s="11" t="b">
        <f t="shared" si="17"/>
        <v>0</v>
      </c>
      <c r="I256" s="11" t="b">
        <f t="shared" si="18"/>
        <v>0</v>
      </c>
      <c r="J256" s="11" t="b">
        <f t="shared" si="19"/>
        <v>0</v>
      </c>
    </row>
    <row r="257" spans="1:10" x14ac:dyDescent="0.25">
      <c r="A257">
        <v>120</v>
      </c>
      <c r="B257" t="s">
        <v>12</v>
      </c>
      <c r="C257" s="3">
        <v>39973.609965277778</v>
      </c>
      <c r="D257" s="3">
        <v>39973.622465277775</v>
      </c>
      <c r="E257" s="2">
        <f t="shared" si="15"/>
        <v>1.2499999997089617E-2</v>
      </c>
      <c r="F257" t="str">
        <f>CONCATENATE(INDEX(Telefonkönyv!$A$2:$A$63,MATCH('Hívások (2)'!A257,Telefonkönyv!$C$2:$C$63,0))," ",INDEX(Telefonkönyv!$B$2:$B$63,MATCH('Hívások (2)'!A257,Telefonkönyv!$C$2:$C$63,0)))</f>
        <v>Szalay Ákos ügyintéző</v>
      </c>
      <c r="G257" s="5">
        <f t="shared" si="16"/>
        <v>1400</v>
      </c>
      <c r="H257" s="11" t="b">
        <f t="shared" si="17"/>
        <v>0</v>
      </c>
      <c r="I257" s="11" t="b">
        <f t="shared" si="18"/>
        <v>0</v>
      </c>
      <c r="J257" s="11" t="b">
        <f t="shared" si="19"/>
        <v>0</v>
      </c>
    </row>
    <row r="258" spans="1:10" x14ac:dyDescent="0.25">
      <c r="A258">
        <v>142</v>
      </c>
      <c r="B258" t="s">
        <v>4</v>
      </c>
      <c r="C258" s="3">
        <v>39973.613055555557</v>
      </c>
      <c r="D258" s="3">
        <v>39973.648969907408</v>
      </c>
      <c r="E258" s="2">
        <f t="shared" si="15"/>
        <v>3.591435185080627E-2</v>
      </c>
      <c r="F258" t="str">
        <f>CONCATENATE(INDEX(Telefonkönyv!$A$2:$A$63,MATCH('Hívások (2)'!A258,Telefonkönyv!$C$2:$C$63,0))," ",INDEX(Telefonkönyv!$B$2:$B$63,MATCH('Hívások (2)'!A258,Telefonkönyv!$C$2:$C$63,0)))</f>
        <v>Varkoly Lili ügyintéző</v>
      </c>
      <c r="G258" s="5">
        <f t="shared" si="16"/>
        <v>3700</v>
      </c>
      <c r="H258" s="11" t="b">
        <f t="shared" si="17"/>
        <v>1</v>
      </c>
      <c r="I258" s="11" t="b">
        <f t="shared" si="18"/>
        <v>0</v>
      </c>
      <c r="J258" s="11" t="b">
        <f t="shared" si="19"/>
        <v>0</v>
      </c>
    </row>
    <row r="259" spans="1:10" x14ac:dyDescent="0.25">
      <c r="A259">
        <v>118</v>
      </c>
      <c r="B259" t="s">
        <v>5</v>
      </c>
      <c r="C259" s="3">
        <v>39973.615856481483</v>
      </c>
      <c r="D259" s="3">
        <v>39973.633101851854</v>
      </c>
      <c r="E259" s="2">
        <f t="shared" ref="E259:E322" si="20">D259-C259</f>
        <v>1.7245370370801538E-2</v>
      </c>
      <c r="F259" t="str">
        <f>CONCATENATE(INDEX(Telefonkönyv!$A$2:$A$63,MATCH('Hívások (2)'!A259,Telefonkönyv!$C$2:$C$63,0))," ",INDEX(Telefonkönyv!$B$2:$B$63,MATCH('Hívások (2)'!A259,Telefonkönyv!$C$2:$C$63,0)))</f>
        <v>Ondrejó Anna ügyintéző</v>
      </c>
      <c r="G259" s="5">
        <f t="shared" ref="G259:G322" si="21">VLOOKUP(B259,$S$2:$V$13,3,FALSE)+IF(SECOND(E259)=0,MINUTE(E259),MINUTE(E259)+1)*VLOOKUP(B259,$S$2:$V$13,4,FALSE)</f>
        <v>2045</v>
      </c>
      <c r="H259" s="11" t="b">
        <f t="shared" ref="H259:H322" si="22">AND(MOD($C259+VLOOKUP($B259,$S$2:$T$13,2,TRUE)/24,1)&lt;TIME(9,0,0),MOD($D259+VLOOKUP($B259,$S$2:$T$13,2,TRUE)/24,1)&gt;=TIME(9,0,0))</f>
        <v>0</v>
      </c>
      <c r="I259" s="11" t="b">
        <f t="shared" ref="I259:I322" si="23">AND(MOD($C259+VLOOKUP($B259,$S$2:$T$13,2,TRUE)/24,1)&lt;=TIME(17,0,0),MOD($D259+VLOOKUP($B259,$S$2:$T$13,2,TRUE)/24,1)&gt;TIME(17,0,0))</f>
        <v>0</v>
      </c>
      <c r="J259" s="11" t="b">
        <f t="shared" ref="J259:J322" si="24">OR(MOD($C259+VLOOKUP($B259,$S$2:$T$13,2,TRUE)/24,1)&gt;TIME(17,0,0),MOD($D259+VLOOKUP($B259,$S$2:$T$13,2,TRUE)/24,1)&lt;TIME(9,0,0))</f>
        <v>0</v>
      </c>
    </row>
    <row r="260" spans="1:10" x14ac:dyDescent="0.25">
      <c r="A260">
        <v>136</v>
      </c>
      <c r="B260" t="s">
        <v>11</v>
      </c>
      <c r="C260" s="3">
        <v>39973.618842592594</v>
      </c>
      <c r="D260" s="3">
        <v>39973.658263888887</v>
      </c>
      <c r="E260" s="2">
        <f t="shared" si="20"/>
        <v>3.9421296292857733E-2</v>
      </c>
      <c r="F260" t="str">
        <f>CONCATENATE(INDEX(Telefonkönyv!$A$2:$A$63,MATCH('Hívások (2)'!A260,Telefonkönyv!$C$2:$C$63,0))," ",INDEX(Telefonkönyv!$B$2:$B$63,MATCH('Hívások (2)'!A260,Telefonkönyv!$C$2:$C$63,0)))</f>
        <v>Kégli Máté ügyintéző</v>
      </c>
      <c r="G260" s="5">
        <f t="shared" si="21"/>
        <v>4605</v>
      </c>
      <c r="H260" s="11" t="b">
        <f t="shared" si="22"/>
        <v>0</v>
      </c>
      <c r="I260" s="11" t="b">
        <f t="shared" si="23"/>
        <v>0</v>
      </c>
      <c r="J260" s="11" t="b">
        <f t="shared" si="24"/>
        <v>0</v>
      </c>
    </row>
    <row r="261" spans="1:10" x14ac:dyDescent="0.25">
      <c r="A261">
        <v>106</v>
      </c>
      <c r="B261" t="s">
        <v>8</v>
      </c>
      <c r="C261" s="3">
        <v>39973.621134259258</v>
      </c>
      <c r="D261" s="3">
        <v>39973.633217592593</v>
      </c>
      <c r="E261" s="2">
        <f t="shared" si="20"/>
        <v>1.2083333334885538E-2</v>
      </c>
      <c r="F261" t="str">
        <f>CONCATENATE(INDEX(Telefonkönyv!$A$2:$A$63,MATCH('Hívások (2)'!A261,Telefonkönyv!$C$2:$C$63,0))," ",INDEX(Telefonkönyv!$B$2:$B$63,MATCH('Hívások (2)'!A261,Telefonkönyv!$C$2:$C$63,0)))</f>
        <v>Kalincsák Hanga ügyintéző</v>
      </c>
      <c r="G261" s="5">
        <f t="shared" si="21"/>
        <v>1485</v>
      </c>
      <c r="H261" s="11" t="b">
        <f t="shared" si="22"/>
        <v>0</v>
      </c>
      <c r="I261" s="11" t="b">
        <f t="shared" si="23"/>
        <v>0</v>
      </c>
      <c r="J261" s="11" t="b">
        <f t="shared" si="24"/>
        <v>0</v>
      </c>
    </row>
    <row r="262" spans="1:10" x14ac:dyDescent="0.25">
      <c r="A262">
        <v>116</v>
      </c>
      <c r="B262" t="s">
        <v>9</v>
      </c>
      <c r="C262" s="3">
        <v>39973.627256944441</v>
      </c>
      <c r="D262" s="3">
        <v>39973.659930555557</v>
      </c>
      <c r="E262" s="2">
        <f t="shared" si="20"/>
        <v>3.2673611116479151E-2</v>
      </c>
      <c r="F262" t="str">
        <f>CONCATENATE(INDEX(Telefonkönyv!$A$2:$A$63,MATCH('Hívások (2)'!A262,Telefonkönyv!$C$2:$C$63,0))," ",INDEX(Telefonkönyv!$B$2:$B$63,MATCH('Hívások (2)'!A262,Telefonkönyv!$C$2:$C$63,0)))</f>
        <v>Mák Anna ügyintéző</v>
      </c>
      <c r="G262" s="5">
        <f t="shared" si="21"/>
        <v>3650</v>
      </c>
      <c r="H262" s="11" t="b">
        <f t="shared" si="22"/>
        <v>0</v>
      </c>
      <c r="I262" s="11" t="b">
        <f t="shared" si="23"/>
        <v>0</v>
      </c>
      <c r="J262" s="11" t="b">
        <f t="shared" si="24"/>
        <v>0</v>
      </c>
    </row>
    <row r="263" spans="1:10" x14ac:dyDescent="0.25">
      <c r="A263">
        <v>115</v>
      </c>
      <c r="B263" t="s">
        <v>14</v>
      </c>
      <c r="C263" s="3">
        <v>39973.628599537034</v>
      </c>
      <c r="D263" s="3">
        <v>39973.634120370371</v>
      </c>
      <c r="E263" s="2">
        <f t="shared" si="20"/>
        <v>5.5208333360496908E-3</v>
      </c>
      <c r="F263" t="str">
        <f>CONCATENATE(INDEX(Telefonkönyv!$A$2:$A$63,MATCH('Hívások (2)'!A263,Telefonkönyv!$C$2:$C$63,0))," ",INDEX(Telefonkönyv!$B$2:$B$63,MATCH('Hívások (2)'!A263,Telefonkönyv!$C$2:$C$63,0)))</f>
        <v>Marosi István ügyintéző</v>
      </c>
      <c r="G263" s="5">
        <f t="shared" si="21"/>
        <v>685</v>
      </c>
      <c r="H263" s="11" t="b">
        <f t="shared" si="22"/>
        <v>0</v>
      </c>
      <c r="I263" s="11" t="b">
        <f t="shared" si="23"/>
        <v>0</v>
      </c>
      <c r="J263" s="11" t="b">
        <f t="shared" si="24"/>
        <v>0</v>
      </c>
    </row>
    <row r="264" spans="1:10" x14ac:dyDescent="0.25">
      <c r="A264">
        <v>150</v>
      </c>
      <c r="B264" t="s">
        <v>5</v>
      </c>
      <c r="C264" s="3">
        <v>39973.629884259259</v>
      </c>
      <c r="D264" s="3">
        <v>39973.642291666663</v>
      </c>
      <c r="E264" s="2">
        <f t="shared" si="20"/>
        <v>1.2407407404680271E-2</v>
      </c>
      <c r="F264" t="str">
        <f>CONCATENATE(INDEX(Telefonkönyv!$A$2:$A$63,MATCH('Hívások (2)'!A264,Telefonkönyv!$C$2:$C$63,0))," ",INDEX(Telefonkönyv!$B$2:$B$63,MATCH('Hívások (2)'!A264,Telefonkönyv!$C$2:$C$63,0)))</f>
        <v>Virt Kornél ügyintéző</v>
      </c>
      <c r="G264" s="5">
        <f t="shared" si="21"/>
        <v>1485</v>
      </c>
      <c r="H264" s="11" t="b">
        <f t="shared" si="22"/>
        <v>0</v>
      </c>
      <c r="I264" s="11" t="b">
        <f t="shared" si="23"/>
        <v>0</v>
      </c>
      <c r="J264" s="11" t="b">
        <f t="shared" si="24"/>
        <v>0</v>
      </c>
    </row>
    <row r="265" spans="1:10" x14ac:dyDescent="0.25">
      <c r="A265">
        <v>155</v>
      </c>
      <c r="B265" t="s">
        <v>9</v>
      </c>
      <c r="C265" s="3">
        <v>39973.630532407406</v>
      </c>
      <c r="D265" s="3">
        <v>39973.634155092594</v>
      </c>
      <c r="E265" s="2">
        <f t="shared" si="20"/>
        <v>3.6226851880201139E-3</v>
      </c>
      <c r="F265" t="str">
        <f>CONCATENATE(INDEX(Telefonkönyv!$A$2:$A$63,MATCH('Hívások (2)'!A265,Telefonkönyv!$C$2:$C$63,0))," ",INDEX(Telefonkönyv!$B$2:$B$63,MATCH('Hívások (2)'!A265,Telefonkönyv!$C$2:$C$63,0)))</f>
        <v>Bölöni Antal ügyintéző</v>
      </c>
      <c r="G265" s="5">
        <f t="shared" si="21"/>
        <v>500</v>
      </c>
      <c r="H265" s="11" t="b">
        <f t="shared" si="22"/>
        <v>0</v>
      </c>
      <c r="I265" s="11" t="b">
        <f t="shared" si="23"/>
        <v>0</v>
      </c>
      <c r="J265" s="11" t="b">
        <f t="shared" si="24"/>
        <v>0</v>
      </c>
    </row>
    <row r="266" spans="1:10" x14ac:dyDescent="0.25">
      <c r="A266">
        <v>126</v>
      </c>
      <c r="B266" t="s">
        <v>4</v>
      </c>
      <c r="C266" s="3">
        <v>39973.631782407407</v>
      </c>
      <c r="D266" s="3">
        <v>39973.634583333333</v>
      </c>
      <c r="E266" s="2">
        <f t="shared" si="20"/>
        <v>2.8009259258396924E-3</v>
      </c>
      <c r="F266" t="str">
        <f>CONCATENATE(INDEX(Telefonkönyv!$A$2:$A$63,MATCH('Hívások (2)'!A266,Telefonkönyv!$C$2:$C$63,0))," ",INDEX(Telefonkönyv!$B$2:$B$63,MATCH('Hívások (2)'!A266,Telefonkönyv!$C$2:$C$63,0)))</f>
        <v>Hadviga Márton ügyintéző</v>
      </c>
      <c r="G266" s="5">
        <f t="shared" si="21"/>
        <v>410</v>
      </c>
      <c r="H266" s="11" t="b">
        <f t="shared" si="22"/>
        <v>0</v>
      </c>
      <c r="I266" s="11" t="b">
        <f t="shared" si="23"/>
        <v>0</v>
      </c>
      <c r="J266" s="11" t="b">
        <f t="shared" si="24"/>
        <v>0</v>
      </c>
    </row>
    <row r="267" spans="1:10" x14ac:dyDescent="0.25">
      <c r="A267">
        <v>117</v>
      </c>
      <c r="B267" t="s">
        <v>5</v>
      </c>
      <c r="C267" s="3">
        <v>39973.632824074077</v>
      </c>
      <c r="D267" s="3">
        <v>39973.660486111112</v>
      </c>
      <c r="E267" s="2">
        <f t="shared" si="20"/>
        <v>2.7662037035042886E-2</v>
      </c>
      <c r="F267" t="str">
        <f>CONCATENATE(INDEX(Telefonkönyv!$A$2:$A$63,MATCH('Hívások (2)'!A267,Telefonkönyv!$C$2:$C$63,0))," ",INDEX(Telefonkönyv!$B$2:$B$63,MATCH('Hívások (2)'!A267,Telefonkönyv!$C$2:$C$63,0)))</f>
        <v>Ordasi Judit ügyintéző</v>
      </c>
      <c r="G267" s="5">
        <f t="shared" si="21"/>
        <v>3245</v>
      </c>
      <c r="H267" s="11" t="b">
        <f t="shared" si="22"/>
        <v>0</v>
      </c>
      <c r="I267" s="11" t="b">
        <f t="shared" si="23"/>
        <v>0</v>
      </c>
      <c r="J267" s="11" t="b">
        <f t="shared" si="24"/>
        <v>0</v>
      </c>
    </row>
    <row r="268" spans="1:10" x14ac:dyDescent="0.25">
      <c r="A268">
        <v>123</v>
      </c>
      <c r="B268" t="s">
        <v>7</v>
      </c>
      <c r="C268" s="3">
        <v>39973.634166666663</v>
      </c>
      <c r="D268" s="3">
        <v>39973.65283564815</v>
      </c>
      <c r="E268" s="2">
        <f t="shared" si="20"/>
        <v>1.8668981487280689E-2</v>
      </c>
      <c r="F268" t="str">
        <f>CONCATENATE(INDEX(Telefonkönyv!$A$2:$A$63,MATCH('Hívások (2)'!A268,Telefonkönyv!$C$2:$C$63,0))," ",INDEX(Telefonkönyv!$B$2:$B$63,MATCH('Hívások (2)'!A268,Telefonkönyv!$C$2:$C$63,0)))</f>
        <v>Juhász Andrea ügyintéző</v>
      </c>
      <c r="G268" s="5">
        <f t="shared" si="21"/>
        <v>2075</v>
      </c>
      <c r="H268" s="11" t="b">
        <f t="shared" si="22"/>
        <v>0</v>
      </c>
      <c r="I268" s="11" t="b">
        <f t="shared" si="23"/>
        <v>0</v>
      </c>
      <c r="J268" s="11" t="b">
        <f t="shared" si="24"/>
        <v>0</v>
      </c>
    </row>
    <row r="269" spans="1:10" x14ac:dyDescent="0.25">
      <c r="A269">
        <v>107</v>
      </c>
      <c r="B269" t="s">
        <v>7</v>
      </c>
      <c r="C269" s="3">
        <v>39973.635405092595</v>
      </c>
      <c r="D269" s="3">
        <v>39973.645949074074</v>
      </c>
      <c r="E269" s="2">
        <f t="shared" si="20"/>
        <v>1.0543981479713693E-2</v>
      </c>
      <c r="F269" t="str">
        <f>CONCATENATE(INDEX(Telefonkönyv!$A$2:$A$63,MATCH('Hívások (2)'!A269,Telefonkönyv!$C$2:$C$63,0))," ",INDEX(Telefonkönyv!$B$2:$B$63,MATCH('Hívások (2)'!A269,Telefonkönyv!$C$2:$C$63,0)))</f>
        <v>Gál Fruzsina ügyintéző</v>
      </c>
      <c r="G269" s="5">
        <f t="shared" si="21"/>
        <v>1250</v>
      </c>
      <c r="H269" s="11" t="b">
        <f t="shared" si="22"/>
        <v>0</v>
      </c>
      <c r="I269" s="11" t="b">
        <f t="shared" si="23"/>
        <v>0</v>
      </c>
      <c r="J269" s="11" t="b">
        <f t="shared" si="24"/>
        <v>0</v>
      </c>
    </row>
    <row r="270" spans="1:10" x14ac:dyDescent="0.25">
      <c r="A270">
        <v>115</v>
      </c>
      <c r="B270" t="s">
        <v>14</v>
      </c>
      <c r="C270" s="3">
        <v>39973.636817129627</v>
      </c>
      <c r="D270" s="3">
        <v>39973.645069444443</v>
      </c>
      <c r="E270" s="2">
        <f t="shared" si="20"/>
        <v>8.2523148157633841E-3</v>
      </c>
      <c r="F270" t="str">
        <f>CONCATENATE(INDEX(Telefonkönyv!$A$2:$A$63,MATCH('Hívások (2)'!A270,Telefonkönyv!$C$2:$C$63,0))," ",INDEX(Telefonkönyv!$B$2:$B$63,MATCH('Hívások (2)'!A270,Telefonkönyv!$C$2:$C$63,0)))</f>
        <v>Marosi István ügyintéző</v>
      </c>
      <c r="G270" s="5">
        <f t="shared" si="21"/>
        <v>1005</v>
      </c>
      <c r="H270" s="11" t="b">
        <f t="shared" si="22"/>
        <v>0</v>
      </c>
      <c r="I270" s="11" t="b">
        <f t="shared" si="23"/>
        <v>0</v>
      </c>
      <c r="J270" s="11" t="b">
        <f t="shared" si="24"/>
        <v>0</v>
      </c>
    </row>
    <row r="271" spans="1:10" x14ac:dyDescent="0.25">
      <c r="A271">
        <v>126</v>
      </c>
      <c r="B271" t="s">
        <v>4</v>
      </c>
      <c r="C271" s="3">
        <v>39973.63994212963</v>
      </c>
      <c r="D271" s="3">
        <v>39973.66002314815</v>
      </c>
      <c r="E271" s="2">
        <f t="shared" si="20"/>
        <v>2.008101851970423E-2</v>
      </c>
      <c r="F271" t="str">
        <f>CONCATENATE(INDEX(Telefonkönyv!$A$2:$A$63,MATCH('Hívások (2)'!A271,Telefonkönyv!$C$2:$C$63,0))," ",INDEX(Telefonkönyv!$B$2:$B$63,MATCH('Hívások (2)'!A271,Telefonkönyv!$C$2:$C$63,0)))</f>
        <v>Hadviga Márton ügyintéző</v>
      </c>
      <c r="G271" s="5">
        <f t="shared" si="21"/>
        <v>2090</v>
      </c>
      <c r="H271" s="11" t="b">
        <f t="shared" si="22"/>
        <v>0</v>
      </c>
      <c r="I271" s="11" t="b">
        <f t="shared" si="23"/>
        <v>0</v>
      </c>
      <c r="J271" s="11" t="b">
        <f t="shared" si="24"/>
        <v>0</v>
      </c>
    </row>
    <row r="272" spans="1:10" x14ac:dyDescent="0.25">
      <c r="A272">
        <v>155</v>
      </c>
      <c r="B272" t="s">
        <v>9</v>
      </c>
      <c r="C272" s="3">
        <v>39973.642500000002</v>
      </c>
      <c r="D272" s="3">
        <v>39973.650069444448</v>
      </c>
      <c r="E272" s="2">
        <f t="shared" si="20"/>
        <v>7.5694444458349608E-3</v>
      </c>
      <c r="F272" t="str">
        <f>CONCATENATE(INDEX(Telefonkönyv!$A$2:$A$63,MATCH('Hívások (2)'!A272,Telefonkönyv!$C$2:$C$63,0))," ",INDEX(Telefonkönyv!$B$2:$B$63,MATCH('Hívások (2)'!A272,Telefonkönyv!$C$2:$C$63,0)))</f>
        <v>Bölöni Antal ügyintéző</v>
      </c>
      <c r="G272" s="5">
        <f t="shared" si="21"/>
        <v>875</v>
      </c>
      <c r="H272" s="11" t="b">
        <f t="shared" si="22"/>
        <v>0</v>
      </c>
      <c r="I272" s="11" t="b">
        <f t="shared" si="23"/>
        <v>0</v>
      </c>
      <c r="J272" s="11" t="b">
        <f t="shared" si="24"/>
        <v>0</v>
      </c>
    </row>
    <row r="273" spans="1:10" x14ac:dyDescent="0.25">
      <c r="A273">
        <v>128</v>
      </c>
      <c r="B273" t="s">
        <v>4</v>
      </c>
      <c r="C273" s="3">
        <v>39973.643564814818</v>
      </c>
      <c r="D273" s="3">
        <v>39973.658229166664</v>
      </c>
      <c r="E273" s="2">
        <f t="shared" si="20"/>
        <v>1.466435184556758E-2</v>
      </c>
      <c r="F273" t="str">
        <f>CONCATENATE(INDEX(Telefonkönyv!$A$2:$A$63,MATCH('Hívások (2)'!A273,Telefonkönyv!$C$2:$C$63,0))," ",INDEX(Telefonkönyv!$B$2:$B$63,MATCH('Hívások (2)'!A273,Telefonkönyv!$C$2:$C$63,0)))</f>
        <v>Fogarasi Éva ügyintéző</v>
      </c>
      <c r="G273" s="5">
        <f t="shared" si="21"/>
        <v>1600</v>
      </c>
      <c r="H273" s="11" t="b">
        <f t="shared" si="22"/>
        <v>0</v>
      </c>
      <c r="I273" s="11" t="b">
        <f t="shared" si="23"/>
        <v>0</v>
      </c>
      <c r="J273" s="11" t="b">
        <f t="shared" si="24"/>
        <v>0</v>
      </c>
    </row>
    <row r="274" spans="1:10" x14ac:dyDescent="0.25">
      <c r="A274">
        <v>115</v>
      </c>
      <c r="B274" t="s">
        <v>14</v>
      </c>
      <c r="C274" s="3">
        <v>39973.646064814813</v>
      </c>
      <c r="D274" s="3">
        <v>39973.654479166667</v>
      </c>
      <c r="E274" s="2">
        <f t="shared" si="20"/>
        <v>8.4143518542987294E-3</v>
      </c>
      <c r="F274" t="str">
        <f>CONCATENATE(INDEX(Telefonkönyv!$A$2:$A$63,MATCH('Hívások (2)'!A274,Telefonkönyv!$C$2:$C$63,0))," ",INDEX(Telefonkönyv!$B$2:$B$63,MATCH('Hívások (2)'!A274,Telefonkönyv!$C$2:$C$63,0)))</f>
        <v>Marosi István ügyintéző</v>
      </c>
      <c r="G274" s="5">
        <f t="shared" si="21"/>
        <v>1085</v>
      </c>
      <c r="H274" s="11" t="b">
        <f t="shared" si="22"/>
        <v>0</v>
      </c>
      <c r="I274" s="11" t="b">
        <f t="shared" si="23"/>
        <v>0</v>
      </c>
      <c r="J274" s="11" t="b">
        <f t="shared" si="24"/>
        <v>0</v>
      </c>
    </row>
    <row r="275" spans="1:10" x14ac:dyDescent="0.25">
      <c r="A275">
        <v>159</v>
      </c>
      <c r="B275" t="s">
        <v>4</v>
      </c>
      <c r="C275" s="3">
        <v>39973.652118055557</v>
      </c>
      <c r="D275" s="3">
        <v>39973.68141203704</v>
      </c>
      <c r="E275" s="2">
        <f t="shared" si="20"/>
        <v>2.9293981482624076E-2</v>
      </c>
      <c r="F275" t="str">
        <f>CONCATENATE(INDEX(Telefonkönyv!$A$2:$A$63,MATCH('Hívások (2)'!A275,Telefonkönyv!$C$2:$C$63,0))," ",INDEX(Telefonkönyv!$B$2:$B$63,MATCH('Hívások (2)'!A275,Telefonkönyv!$C$2:$C$63,0)))</f>
        <v>Pap Nikolett ügyintéző</v>
      </c>
      <c r="G275" s="5">
        <f t="shared" si="21"/>
        <v>3070</v>
      </c>
      <c r="H275" s="11" t="b">
        <f t="shared" si="22"/>
        <v>0</v>
      </c>
      <c r="I275" s="11" t="b">
        <f t="shared" si="23"/>
        <v>0</v>
      </c>
      <c r="J275" s="11" t="b">
        <f t="shared" si="24"/>
        <v>0</v>
      </c>
    </row>
    <row r="276" spans="1:10" x14ac:dyDescent="0.25">
      <c r="A276">
        <v>134</v>
      </c>
      <c r="B276" t="s">
        <v>4</v>
      </c>
      <c r="C276" s="3">
        <v>39973.652962962966</v>
      </c>
      <c r="D276" s="3">
        <v>39973.692789351851</v>
      </c>
      <c r="E276" s="2">
        <f t="shared" si="20"/>
        <v>3.9826388885558117E-2</v>
      </c>
      <c r="F276" t="str">
        <f>CONCATENATE(INDEX(Telefonkönyv!$A$2:$A$63,MATCH('Hívások (2)'!A276,Telefonkönyv!$C$2:$C$63,0))," ",INDEX(Telefonkönyv!$B$2:$B$63,MATCH('Hívások (2)'!A276,Telefonkönyv!$C$2:$C$63,0)))</f>
        <v>Kurinyec Kinga ügyintéző</v>
      </c>
      <c r="G276" s="5">
        <f t="shared" si="21"/>
        <v>4120</v>
      </c>
      <c r="H276" s="11" t="b">
        <f t="shared" si="22"/>
        <v>0</v>
      </c>
      <c r="I276" s="11" t="b">
        <f t="shared" si="23"/>
        <v>0</v>
      </c>
      <c r="J276" s="11" t="b">
        <f t="shared" si="24"/>
        <v>0</v>
      </c>
    </row>
    <row r="277" spans="1:10" x14ac:dyDescent="0.25">
      <c r="A277">
        <v>131</v>
      </c>
      <c r="B277" t="s">
        <v>5</v>
      </c>
      <c r="C277" s="3">
        <v>39973.653113425928</v>
      </c>
      <c r="D277" s="3">
        <v>39973.67287037037</v>
      </c>
      <c r="E277" s="2">
        <f t="shared" si="20"/>
        <v>1.9756944442633539E-2</v>
      </c>
      <c r="F277" t="str">
        <f>CONCATENATE(INDEX(Telefonkönyv!$A$2:$A$63,MATCH('Hívások (2)'!A277,Telefonkönyv!$C$2:$C$63,0))," ",INDEX(Telefonkönyv!$B$2:$B$63,MATCH('Hívások (2)'!A277,Telefonkönyv!$C$2:$C$63,0)))</f>
        <v>Arany Attila ügyintéző</v>
      </c>
      <c r="G277" s="5">
        <f t="shared" si="21"/>
        <v>2365</v>
      </c>
      <c r="H277" s="11" t="b">
        <f t="shared" si="22"/>
        <v>0</v>
      </c>
      <c r="I277" s="11" t="b">
        <f t="shared" si="23"/>
        <v>0</v>
      </c>
      <c r="J277" s="11" t="b">
        <f t="shared" si="24"/>
        <v>0</v>
      </c>
    </row>
    <row r="278" spans="1:10" x14ac:dyDescent="0.25">
      <c r="A278">
        <v>103</v>
      </c>
      <c r="B278" t="s">
        <v>10</v>
      </c>
      <c r="C278" s="3">
        <v>39973.65421296296</v>
      </c>
      <c r="D278" s="3">
        <v>39973.685381944444</v>
      </c>
      <c r="E278" s="2">
        <f t="shared" si="20"/>
        <v>3.1168981484370306E-2</v>
      </c>
      <c r="F278" t="str">
        <f>CONCATENATE(INDEX(Telefonkönyv!$A$2:$A$63,MATCH('Hívások (2)'!A278,Telefonkönyv!$C$2:$C$63,0))," ",INDEX(Telefonkönyv!$B$2:$B$63,MATCH('Hívások (2)'!A278,Telefonkönyv!$C$2:$C$63,0)))</f>
        <v>Faluhelyi Csaba ügyintéző</v>
      </c>
      <c r="G278" s="5">
        <f t="shared" si="21"/>
        <v>3885</v>
      </c>
      <c r="H278" s="11" t="b">
        <f t="shared" si="22"/>
        <v>0</v>
      </c>
      <c r="I278" s="11" t="b">
        <f t="shared" si="23"/>
        <v>0</v>
      </c>
      <c r="J278" s="11" t="b">
        <f t="shared" si="24"/>
        <v>0</v>
      </c>
    </row>
    <row r="279" spans="1:10" x14ac:dyDescent="0.25">
      <c r="A279">
        <v>151</v>
      </c>
      <c r="B279" t="s">
        <v>15</v>
      </c>
      <c r="C279" s="3">
        <v>39973.656215277777</v>
      </c>
      <c r="D279" s="3">
        <v>39973.692303240743</v>
      </c>
      <c r="E279" s="2">
        <f t="shared" si="20"/>
        <v>3.6087962966121268E-2</v>
      </c>
      <c r="F279" t="str">
        <f>CONCATENATE(INDEX(Telefonkönyv!$A$2:$A$63,MATCH('Hívások (2)'!A279,Telefonkönyv!$C$2:$C$63,0))," ",INDEX(Telefonkönyv!$B$2:$B$63,MATCH('Hívások (2)'!A279,Telefonkönyv!$C$2:$C$63,0)))</f>
        <v>Lovas Helga ügyintéző</v>
      </c>
      <c r="G279" s="5">
        <f t="shared" si="21"/>
        <v>4480</v>
      </c>
      <c r="H279" s="11" t="b">
        <f t="shared" si="22"/>
        <v>0</v>
      </c>
      <c r="I279" s="11" t="b">
        <f t="shared" si="23"/>
        <v>0</v>
      </c>
      <c r="J279" s="11" t="b">
        <f t="shared" si="24"/>
        <v>0</v>
      </c>
    </row>
    <row r="280" spans="1:10" x14ac:dyDescent="0.25">
      <c r="A280">
        <v>155</v>
      </c>
      <c r="B280" t="s">
        <v>9</v>
      </c>
      <c r="C280" s="3">
        <v>39973.660324074073</v>
      </c>
      <c r="D280" s="3">
        <v>39973.698113425926</v>
      </c>
      <c r="E280" s="2">
        <f t="shared" si="20"/>
        <v>3.77893518525525E-2</v>
      </c>
      <c r="F280" t="str">
        <f>CONCATENATE(INDEX(Telefonkönyv!$A$2:$A$63,MATCH('Hívások (2)'!A280,Telefonkönyv!$C$2:$C$63,0))," ",INDEX(Telefonkönyv!$B$2:$B$63,MATCH('Hívások (2)'!A280,Telefonkönyv!$C$2:$C$63,0)))</f>
        <v>Bölöni Antal ügyintéző</v>
      </c>
      <c r="G280" s="5">
        <f t="shared" si="21"/>
        <v>4175</v>
      </c>
      <c r="H280" s="11" t="b">
        <f t="shared" si="22"/>
        <v>0</v>
      </c>
      <c r="I280" s="11" t="b">
        <f t="shared" si="23"/>
        <v>0</v>
      </c>
      <c r="J280" s="11" t="b">
        <f t="shared" si="24"/>
        <v>0</v>
      </c>
    </row>
    <row r="281" spans="1:10" x14ac:dyDescent="0.25">
      <c r="A281">
        <v>129</v>
      </c>
      <c r="B281" t="s">
        <v>9</v>
      </c>
      <c r="C281" s="3">
        <v>39973.660601851851</v>
      </c>
      <c r="D281" s="3">
        <v>39973.669270833336</v>
      </c>
      <c r="E281" s="2">
        <f t="shared" si="20"/>
        <v>8.668981485243421E-3</v>
      </c>
      <c r="F281" t="str">
        <f>CONCATENATE(INDEX(Telefonkönyv!$A$2:$A$63,MATCH('Hívások (2)'!A281,Telefonkönyv!$C$2:$C$63,0))," ",INDEX(Telefonkönyv!$B$2:$B$63,MATCH('Hívások (2)'!A281,Telefonkönyv!$C$2:$C$63,0)))</f>
        <v>Huszár Ildikó középvezető</v>
      </c>
      <c r="G281" s="5">
        <f t="shared" si="21"/>
        <v>1025</v>
      </c>
      <c r="H281" s="11" t="b">
        <f t="shared" si="22"/>
        <v>0</v>
      </c>
      <c r="I281" s="11" t="b">
        <f t="shared" si="23"/>
        <v>0</v>
      </c>
      <c r="J281" s="11" t="b">
        <f t="shared" si="24"/>
        <v>0</v>
      </c>
    </row>
    <row r="282" spans="1:10" x14ac:dyDescent="0.25">
      <c r="A282">
        <v>130</v>
      </c>
      <c r="B282" t="s">
        <v>10</v>
      </c>
      <c r="C282" s="3">
        <v>39973.686874999999</v>
      </c>
      <c r="D282" s="3">
        <v>39973.710046296299</v>
      </c>
      <c r="E282" s="2">
        <f t="shared" si="20"/>
        <v>2.3171296299551614E-2</v>
      </c>
      <c r="F282" t="str">
        <f>CONCATENATE(INDEX(Telefonkönyv!$A$2:$A$63,MATCH('Hívások (2)'!A282,Telefonkönyv!$C$2:$C$63,0))," ",INDEX(Telefonkönyv!$B$2:$B$63,MATCH('Hívások (2)'!A282,Telefonkönyv!$C$2:$C$63,0)))</f>
        <v>Gál Zsuzsa ügyintéző</v>
      </c>
      <c r="G282" s="5">
        <f t="shared" si="21"/>
        <v>2950</v>
      </c>
      <c r="H282" s="11" t="b">
        <f t="shared" si="22"/>
        <v>0</v>
      </c>
      <c r="I282" s="11" t="b">
        <f t="shared" si="23"/>
        <v>0</v>
      </c>
      <c r="J282" s="11" t="b">
        <f t="shared" si="24"/>
        <v>0</v>
      </c>
    </row>
    <row r="283" spans="1:10" x14ac:dyDescent="0.25">
      <c r="A283">
        <v>128</v>
      </c>
      <c r="B283" t="s">
        <v>4</v>
      </c>
      <c r="C283" s="3">
        <v>39973.6875462963</v>
      </c>
      <c r="D283" s="3">
        <v>39973.714791666665</v>
      </c>
      <c r="E283" s="2">
        <f t="shared" si="20"/>
        <v>2.7245370365562849E-2</v>
      </c>
      <c r="F283" t="str">
        <f>CONCATENATE(INDEX(Telefonkönyv!$A$2:$A$63,MATCH('Hívások (2)'!A283,Telefonkönyv!$C$2:$C$63,0))," ",INDEX(Telefonkönyv!$B$2:$B$63,MATCH('Hívások (2)'!A283,Telefonkönyv!$C$2:$C$63,0)))</f>
        <v>Fogarasi Éva ügyintéző</v>
      </c>
      <c r="G283" s="5">
        <f t="shared" si="21"/>
        <v>2860</v>
      </c>
      <c r="H283" s="11" t="b">
        <f t="shared" si="22"/>
        <v>0</v>
      </c>
      <c r="I283" s="11" t="b">
        <f t="shared" si="23"/>
        <v>0</v>
      </c>
      <c r="J283" s="11" t="b">
        <f t="shared" si="24"/>
        <v>0</v>
      </c>
    </row>
    <row r="284" spans="1:10" x14ac:dyDescent="0.25">
      <c r="A284">
        <v>116</v>
      </c>
      <c r="B284" t="s">
        <v>9</v>
      </c>
      <c r="C284" s="3">
        <v>39973.687800925924</v>
      </c>
      <c r="D284" s="3">
        <v>39973.727349537039</v>
      </c>
      <c r="E284" s="2">
        <f t="shared" si="20"/>
        <v>3.9548611115606036E-2</v>
      </c>
      <c r="F284" t="str">
        <f>CONCATENATE(INDEX(Telefonkönyv!$A$2:$A$63,MATCH('Hívások (2)'!A284,Telefonkönyv!$C$2:$C$63,0))," ",INDEX(Telefonkönyv!$B$2:$B$63,MATCH('Hívások (2)'!A284,Telefonkönyv!$C$2:$C$63,0)))</f>
        <v>Mák Anna ügyintéző</v>
      </c>
      <c r="G284" s="5">
        <f t="shared" si="21"/>
        <v>4325</v>
      </c>
      <c r="H284" s="11" t="b">
        <f t="shared" si="22"/>
        <v>0</v>
      </c>
      <c r="I284" s="11" t="b">
        <f t="shared" si="23"/>
        <v>0</v>
      </c>
      <c r="J284" s="11" t="b">
        <f t="shared" si="24"/>
        <v>0</v>
      </c>
    </row>
    <row r="285" spans="1:10" x14ac:dyDescent="0.25">
      <c r="A285">
        <v>123</v>
      </c>
      <c r="B285" t="s">
        <v>7</v>
      </c>
      <c r="C285" s="3">
        <v>39973.690034722225</v>
      </c>
      <c r="D285" s="3">
        <v>39973.70894675926</v>
      </c>
      <c r="E285" s="2">
        <f t="shared" si="20"/>
        <v>1.8912037034169771E-2</v>
      </c>
      <c r="F285" t="str">
        <f>CONCATENATE(INDEX(Telefonkönyv!$A$2:$A$63,MATCH('Hívások (2)'!A285,Telefonkönyv!$C$2:$C$63,0))," ",INDEX(Telefonkönyv!$B$2:$B$63,MATCH('Hívások (2)'!A285,Telefonkönyv!$C$2:$C$63,0)))</f>
        <v>Juhász Andrea ügyintéző</v>
      </c>
      <c r="G285" s="5">
        <f t="shared" si="21"/>
        <v>2150</v>
      </c>
      <c r="H285" s="11" t="b">
        <f t="shared" si="22"/>
        <v>0</v>
      </c>
      <c r="I285" s="11" t="b">
        <f t="shared" si="23"/>
        <v>0</v>
      </c>
      <c r="J285" s="11" t="b">
        <f t="shared" si="24"/>
        <v>0</v>
      </c>
    </row>
    <row r="286" spans="1:10" x14ac:dyDescent="0.25">
      <c r="A286">
        <v>124</v>
      </c>
      <c r="B286" t="s">
        <v>13</v>
      </c>
      <c r="C286" s="3">
        <v>39973.695694444446</v>
      </c>
      <c r="D286" s="3">
        <v>39973.720648148148</v>
      </c>
      <c r="E286" s="2">
        <f t="shared" si="20"/>
        <v>2.495370370161254E-2</v>
      </c>
      <c r="F286" t="str">
        <f>CONCATENATE(INDEX(Telefonkönyv!$A$2:$A$63,MATCH('Hívások (2)'!A286,Telefonkönyv!$C$2:$C$63,0))," ",INDEX(Telefonkönyv!$B$2:$B$63,MATCH('Hívások (2)'!A286,Telefonkönyv!$C$2:$C$63,0)))</f>
        <v>Gelencsér László ügyintéző</v>
      </c>
      <c r="G286" s="5">
        <f t="shared" si="21"/>
        <v>2925</v>
      </c>
      <c r="H286" s="11" t="b">
        <f t="shared" si="22"/>
        <v>0</v>
      </c>
      <c r="I286" s="11" t="b">
        <f t="shared" si="23"/>
        <v>0</v>
      </c>
      <c r="J286" s="11" t="b">
        <f t="shared" si="24"/>
        <v>0</v>
      </c>
    </row>
    <row r="287" spans="1:10" x14ac:dyDescent="0.25">
      <c r="A287">
        <v>126</v>
      </c>
      <c r="B287" t="s">
        <v>4</v>
      </c>
      <c r="C287" s="3">
        <v>39973.695740740739</v>
      </c>
      <c r="D287" s="3">
        <v>39973.698703703703</v>
      </c>
      <c r="E287" s="2">
        <f t="shared" si="20"/>
        <v>2.9629629643750377E-3</v>
      </c>
      <c r="F287" t="str">
        <f>CONCATENATE(INDEX(Telefonkönyv!$A$2:$A$63,MATCH('Hívások (2)'!A287,Telefonkönyv!$C$2:$C$63,0))," ",INDEX(Telefonkönyv!$B$2:$B$63,MATCH('Hívások (2)'!A287,Telefonkönyv!$C$2:$C$63,0)))</f>
        <v>Hadviga Márton ügyintéző</v>
      </c>
      <c r="G287" s="5">
        <f t="shared" si="21"/>
        <v>410</v>
      </c>
      <c r="H287" s="11" t="b">
        <f t="shared" si="22"/>
        <v>0</v>
      </c>
      <c r="I287" s="11" t="b">
        <f t="shared" si="23"/>
        <v>0</v>
      </c>
      <c r="J287" s="11" t="b">
        <f t="shared" si="24"/>
        <v>0</v>
      </c>
    </row>
    <row r="288" spans="1:10" x14ac:dyDescent="0.25">
      <c r="A288">
        <v>101</v>
      </c>
      <c r="B288" t="s">
        <v>11</v>
      </c>
      <c r="C288" s="3">
        <v>39973.70171296296</v>
      </c>
      <c r="D288" s="3">
        <v>39973.717835648145</v>
      </c>
      <c r="E288" s="2">
        <f t="shared" si="20"/>
        <v>1.6122685185109731E-2</v>
      </c>
      <c r="F288" t="str">
        <f>CONCATENATE(INDEX(Telefonkönyv!$A$2:$A$63,MATCH('Hívások (2)'!A288,Telefonkönyv!$C$2:$C$63,0))," ",INDEX(Telefonkönyv!$B$2:$B$63,MATCH('Hívások (2)'!A288,Telefonkönyv!$C$2:$C$63,0)))</f>
        <v>Szatmári Miklós ügyintéző</v>
      </c>
      <c r="G288" s="5">
        <f t="shared" si="21"/>
        <v>1965</v>
      </c>
      <c r="H288" s="11" t="b">
        <f t="shared" si="22"/>
        <v>0</v>
      </c>
      <c r="I288" s="11" t="b">
        <f t="shared" si="23"/>
        <v>0</v>
      </c>
      <c r="J288" s="11" t="b">
        <f t="shared" si="24"/>
        <v>0</v>
      </c>
    </row>
    <row r="289" spans="1:10" x14ac:dyDescent="0.25">
      <c r="A289">
        <v>103</v>
      </c>
      <c r="B289" t="s">
        <v>10</v>
      </c>
      <c r="C289" s="3">
        <v>39973.706643518519</v>
      </c>
      <c r="D289" s="3">
        <v>39973.736481481479</v>
      </c>
      <c r="E289" s="2">
        <f t="shared" si="20"/>
        <v>2.9837962960300501E-2</v>
      </c>
      <c r="F289" t="str">
        <f>CONCATENATE(INDEX(Telefonkönyv!$A$2:$A$63,MATCH('Hívások (2)'!A289,Telefonkönyv!$C$2:$C$63,0))," ",INDEX(Telefonkönyv!$B$2:$B$63,MATCH('Hívások (2)'!A289,Telefonkönyv!$C$2:$C$63,0)))</f>
        <v>Faluhelyi Csaba ügyintéző</v>
      </c>
      <c r="G289" s="5">
        <f t="shared" si="21"/>
        <v>3715</v>
      </c>
      <c r="H289" s="11" t="b">
        <f t="shared" si="22"/>
        <v>0</v>
      </c>
      <c r="I289" s="11" t="b">
        <f t="shared" si="23"/>
        <v>0</v>
      </c>
      <c r="J289" s="11" t="b">
        <f t="shared" si="24"/>
        <v>0</v>
      </c>
    </row>
    <row r="290" spans="1:10" x14ac:dyDescent="0.25">
      <c r="A290">
        <v>125</v>
      </c>
      <c r="B290" t="s">
        <v>8</v>
      </c>
      <c r="C290" s="3">
        <v>39973.706921296296</v>
      </c>
      <c r="D290" s="3">
        <v>39973.721168981479</v>
      </c>
      <c r="E290" s="2">
        <f t="shared" si="20"/>
        <v>1.4247685183363501E-2</v>
      </c>
      <c r="F290" t="str">
        <f>CONCATENATE(INDEX(Telefonkönyv!$A$2:$A$63,MATCH('Hívások (2)'!A290,Telefonkönyv!$C$2:$C$63,0))," ",INDEX(Telefonkönyv!$B$2:$B$63,MATCH('Hívások (2)'!A290,Telefonkönyv!$C$2:$C$63,0)))</f>
        <v>Éhes Piroska ügyintéző</v>
      </c>
      <c r="G290" s="5">
        <f t="shared" si="21"/>
        <v>1725</v>
      </c>
      <c r="H290" s="11" t="b">
        <f t="shared" si="22"/>
        <v>0</v>
      </c>
      <c r="I290" s="11" t="b">
        <f t="shared" si="23"/>
        <v>0</v>
      </c>
      <c r="J290" s="11" t="b">
        <f t="shared" si="24"/>
        <v>0</v>
      </c>
    </row>
    <row r="291" spans="1:10" x14ac:dyDescent="0.25">
      <c r="A291">
        <v>144</v>
      </c>
      <c r="B291" t="s">
        <v>14</v>
      </c>
      <c r="C291" s="3">
        <v>39973.710057870368</v>
      </c>
      <c r="D291" s="3">
        <v>39973.731354166666</v>
      </c>
      <c r="E291" s="2">
        <f t="shared" si="20"/>
        <v>2.1296296297805384E-2</v>
      </c>
      <c r="F291" t="str">
        <f>CONCATENATE(INDEX(Telefonkönyv!$A$2:$A$63,MATCH('Hívások (2)'!A291,Telefonkönyv!$C$2:$C$63,0))," ",INDEX(Telefonkönyv!$B$2:$B$63,MATCH('Hívások (2)'!A291,Telefonkönyv!$C$2:$C$63,0)))</f>
        <v>Bózsing Gergely ügyintéző</v>
      </c>
      <c r="G291" s="5">
        <f t="shared" si="21"/>
        <v>2525</v>
      </c>
      <c r="H291" s="11" t="b">
        <f t="shared" si="22"/>
        <v>0</v>
      </c>
      <c r="I291" s="11" t="b">
        <f t="shared" si="23"/>
        <v>0</v>
      </c>
      <c r="J291" s="11" t="b">
        <f t="shared" si="24"/>
        <v>0</v>
      </c>
    </row>
    <row r="292" spans="1:10" x14ac:dyDescent="0.25">
      <c r="A292">
        <v>130</v>
      </c>
      <c r="B292" t="s">
        <v>10</v>
      </c>
      <c r="C292" s="3">
        <v>39973.7109837963</v>
      </c>
      <c r="D292" s="3">
        <v>39973.735648148147</v>
      </c>
      <c r="E292" s="2">
        <f t="shared" si="20"/>
        <v>2.4664351847604848E-2</v>
      </c>
      <c r="F292" t="str">
        <f>CONCATENATE(INDEX(Telefonkönyv!$A$2:$A$63,MATCH('Hívások (2)'!A292,Telefonkönyv!$C$2:$C$63,0))," ",INDEX(Telefonkönyv!$B$2:$B$63,MATCH('Hívások (2)'!A292,Telefonkönyv!$C$2:$C$63,0)))</f>
        <v>Gál Zsuzsa ügyintéző</v>
      </c>
      <c r="G292" s="5">
        <f t="shared" si="21"/>
        <v>3120</v>
      </c>
      <c r="H292" s="11" t="b">
        <f t="shared" si="22"/>
        <v>0</v>
      </c>
      <c r="I292" s="11" t="b">
        <f t="shared" si="23"/>
        <v>0</v>
      </c>
      <c r="J292" s="11" t="b">
        <f t="shared" si="24"/>
        <v>0</v>
      </c>
    </row>
    <row r="293" spans="1:10" x14ac:dyDescent="0.25">
      <c r="A293">
        <v>110</v>
      </c>
      <c r="B293" t="s">
        <v>11</v>
      </c>
      <c r="C293" s="3">
        <v>39973.713888888888</v>
      </c>
      <c r="D293" s="3">
        <v>39973.71638888889</v>
      </c>
      <c r="E293" s="2">
        <f t="shared" si="20"/>
        <v>2.5000000023283064E-3</v>
      </c>
      <c r="F293" t="str">
        <f>CONCATENATE(INDEX(Telefonkönyv!$A$2:$A$63,MATCH('Hívások (2)'!A293,Telefonkönyv!$C$2:$C$63,0))," ",INDEX(Telefonkönyv!$B$2:$B$63,MATCH('Hívások (2)'!A293,Telefonkönyv!$C$2:$C$63,0)))</f>
        <v>Tóth Tímea középvezető</v>
      </c>
      <c r="G293" s="5">
        <f t="shared" si="21"/>
        <v>365</v>
      </c>
      <c r="H293" s="11" t="b">
        <f t="shared" si="22"/>
        <v>0</v>
      </c>
      <c r="I293" s="11" t="b">
        <f t="shared" si="23"/>
        <v>0</v>
      </c>
      <c r="J293" s="11" t="b">
        <f t="shared" si="24"/>
        <v>0</v>
      </c>
    </row>
    <row r="294" spans="1:10" x14ac:dyDescent="0.25">
      <c r="A294">
        <v>134</v>
      </c>
      <c r="B294" t="s">
        <v>4</v>
      </c>
      <c r="C294" s="3">
        <v>39973.715844907405</v>
      </c>
      <c r="D294" s="3">
        <v>39973.726307870369</v>
      </c>
      <c r="E294" s="2">
        <f t="shared" si="20"/>
        <v>1.0462962964083999E-2</v>
      </c>
      <c r="F294" t="str">
        <f>CONCATENATE(INDEX(Telefonkönyv!$A$2:$A$63,MATCH('Hívások (2)'!A294,Telefonkönyv!$C$2:$C$63,0))," ",INDEX(Telefonkönyv!$B$2:$B$63,MATCH('Hívások (2)'!A294,Telefonkönyv!$C$2:$C$63,0)))</f>
        <v>Kurinyec Kinga ügyintéző</v>
      </c>
      <c r="G294" s="5">
        <f t="shared" si="21"/>
        <v>1180</v>
      </c>
      <c r="H294" s="11" t="b">
        <f t="shared" si="22"/>
        <v>0</v>
      </c>
      <c r="I294" s="11" t="b">
        <f t="shared" si="23"/>
        <v>0</v>
      </c>
      <c r="J294" s="11" t="b">
        <f t="shared" si="24"/>
        <v>0</v>
      </c>
    </row>
    <row r="295" spans="1:10" x14ac:dyDescent="0.25">
      <c r="A295">
        <v>143</v>
      </c>
      <c r="B295" t="s">
        <v>9</v>
      </c>
      <c r="C295" s="3">
        <v>39973.72074074074</v>
      </c>
      <c r="D295" s="3">
        <v>39973.72619212963</v>
      </c>
      <c r="E295" s="2">
        <f t="shared" si="20"/>
        <v>5.4513888899236917E-3</v>
      </c>
      <c r="F295" t="str">
        <f>CONCATENATE(INDEX(Telefonkönyv!$A$2:$A$63,MATCH('Hívások (2)'!A295,Telefonkönyv!$C$2:$C$63,0))," ",INDEX(Telefonkönyv!$B$2:$B$63,MATCH('Hívások (2)'!A295,Telefonkönyv!$C$2:$C$63,0)))</f>
        <v>Tringel Franciska ügyintéző</v>
      </c>
      <c r="G295" s="5">
        <f t="shared" si="21"/>
        <v>650</v>
      </c>
      <c r="H295" s="11" t="b">
        <f t="shared" si="22"/>
        <v>0</v>
      </c>
      <c r="I295" s="11" t="b">
        <f t="shared" si="23"/>
        <v>0</v>
      </c>
      <c r="J295" s="11" t="b">
        <f t="shared" si="24"/>
        <v>0</v>
      </c>
    </row>
    <row r="296" spans="1:10" x14ac:dyDescent="0.25">
      <c r="A296">
        <v>126</v>
      </c>
      <c r="B296" t="s">
        <v>4</v>
      </c>
      <c r="C296" s="3">
        <v>39973.726921296293</v>
      </c>
      <c r="D296" s="3">
        <v>39973.761759259258</v>
      </c>
      <c r="E296" s="2">
        <f t="shared" si="20"/>
        <v>3.4837962964957114E-2</v>
      </c>
      <c r="F296" t="str">
        <f>CONCATENATE(INDEX(Telefonkönyv!$A$2:$A$63,MATCH('Hívások (2)'!A296,Telefonkönyv!$C$2:$C$63,0))," ",INDEX(Telefonkönyv!$B$2:$B$63,MATCH('Hívások (2)'!A296,Telefonkönyv!$C$2:$C$63,0)))</f>
        <v>Hadviga Márton ügyintéző</v>
      </c>
      <c r="G296" s="5">
        <f t="shared" si="21"/>
        <v>3630</v>
      </c>
      <c r="H296" s="11" t="b">
        <f t="shared" si="22"/>
        <v>0</v>
      </c>
      <c r="I296" s="11" t="b">
        <f t="shared" si="23"/>
        <v>0</v>
      </c>
      <c r="J296" s="11" t="b">
        <f t="shared" si="24"/>
        <v>0</v>
      </c>
    </row>
    <row r="297" spans="1:10" x14ac:dyDescent="0.25">
      <c r="A297">
        <v>125</v>
      </c>
      <c r="B297" t="s">
        <v>8</v>
      </c>
      <c r="C297" s="3">
        <v>39973.728032407409</v>
      </c>
      <c r="D297" s="3">
        <v>39973.734409722223</v>
      </c>
      <c r="E297" s="2">
        <f t="shared" si="20"/>
        <v>6.3773148140171543E-3</v>
      </c>
      <c r="F297" t="str">
        <f>CONCATENATE(INDEX(Telefonkönyv!$A$2:$A$63,MATCH('Hívások (2)'!A297,Telefonkönyv!$C$2:$C$63,0))," ",INDEX(Telefonkönyv!$B$2:$B$63,MATCH('Hívások (2)'!A297,Telefonkönyv!$C$2:$C$63,0)))</f>
        <v>Éhes Piroska ügyintéző</v>
      </c>
      <c r="G297" s="5">
        <f t="shared" si="21"/>
        <v>845</v>
      </c>
      <c r="H297" s="11" t="b">
        <f t="shared" si="22"/>
        <v>0</v>
      </c>
      <c r="I297" s="11" t="b">
        <f t="shared" si="23"/>
        <v>0</v>
      </c>
      <c r="J297" s="11" t="b">
        <f t="shared" si="24"/>
        <v>0</v>
      </c>
    </row>
    <row r="298" spans="1:10" x14ac:dyDescent="0.25">
      <c r="A298">
        <v>110</v>
      </c>
      <c r="B298" t="s">
        <v>6</v>
      </c>
      <c r="C298" s="3">
        <v>39973.729907407411</v>
      </c>
      <c r="D298" s="3">
        <v>39973.732002314813</v>
      </c>
      <c r="E298" s="2">
        <f t="shared" si="20"/>
        <v>2.0949074023519643E-3</v>
      </c>
      <c r="F298" t="str">
        <f>CONCATENATE(INDEX(Telefonkönyv!$A$2:$A$63,MATCH('Hívások (2)'!A298,Telefonkönyv!$C$2:$C$63,0))," ",INDEX(Telefonkönyv!$B$2:$B$63,MATCH('Hívások (2)'!A298,Telefonkönyv!$C$2:$C$63,0)))</f>
        <v>Tóth Tímea középvezető</v>
      </c>
      <c r="G298" s="5">
        <f t="shared" si="21"/>
        <v>365</v>
      </c>
      <c r="H298" s="11" t="b">
        <f t="shared" si="22"/>
        <v>0</v>
      </c>
      <c r="I298" s="11" t="b">
        <f t="shared" si="23"/>
        <v>0</v>
      </c>
      <c r="J298" s="11" t="b">
        <f t="shared" si="24"/>
        <v>0</v>
      </c>
    </row>
    <row r="299" spans="1:10" x14ac:dyDescent="0.25">
      <c r="A299">
        <v>121</v>
      </c>
      <c r="B299" t="s">
        <v>7</v>
      </c>
      <c r="C299" s="3">
        <v>39973.731307870374</v>
      </c>
      <c r="D299" s="3">
        <v>39973.736134259256</v>
      </c>
      <c r="E299" s="2">
        <f t="shared" si="20"/>
        <v>4.8263888820656575E-3</v>
      </c>
      <c r="F299" t="str">
        <f>CONCATENATE(INDEX(Telefonkönyv!$A$2:$A$63,MATCH('Hívások (2)'!A299,Telefonkönyv!$C$2:$C$63,0))," ",INDEX(Telefonkönyv!$B$2:$B$63,MATCH('Hívások (2)'!A299,Telefonkönyv!$C$2:$C$63,0)))</f>
        <v>Palles Katalin ügyintéző</v>
      </c>
      <c r="G299" s="5">
        <f t="shared" si="21"/>
        <v>575</v>
      </c>
      <c r="H299" s="11" t="b">
        <f t="shared" si="22"/>
        <v>0</v>
      </c>
      <c r="I299" s="11" t="b">
        <f t="shared" si="23"/>
        <v>0</v>
      </c>
      <c r="J299" s="11" t="b">
        <f t="shared" si="24"/>
        <v>0</v>
      </c>
    </row>
    <row r="300" spans="1:10" x14ac:dyDescent="0.25">
      <c r="A300">
        <v>143</v>
      </c>
      <c r="B300" t="s">
        <v>9</v>
      </c>
      <c r="C300" s="3">
        <v>39973.733298611114</v>
      </c>
      <c r="D300" s="3">
        <v>39973.736585648148</v>
      </c>
      <c r="E300" s="2">
        <f t="shared" si="20"/>
        <v>3.2870370341697708E-3</v>
      </c>
      <c r="F300" t="str">
        <f>CONCATENATE(INDEX(Telefonkönyv!$A$2:$A$63,MATCH('Hívások (2)'!A300,Telefonkönyv!$C$2:$C$63,0))," ",INDEX(Telefonkönyv!$B$2:$B$63,MATCH('Hívások (2)'!A300,Telefonkönyv!$C$2:$C$63,0)))</f>
        <v>Tringel Franciska ügyintéző</v>
      </c>
      <c r="G300" s="5">
        <f t="shared" si="21"/>
        <v>425</v>
      </c>
      <c r="H300" s="11" t="b">
        <f t="shared" si="22"/>
        <v>0</v>
      </c>
      <c r="I300" s="11" t="b">
        <f t="shared" si="23"/>
        <v>0</v>
      </c>
      <c r="J300" s="11" t="b">
        <f t="shared" si="24"/>
        <v>0</v>
      </c>
    </row>
    <row r="301" spans="1:10" x14ac:dyDescent="0.25">
      <c r="A301">
        <v>110</v>
      </c>
      <c r="B301" t="s">
        <v>7</v>
      </c>
      <c r="C301" s="3">
        <v>39973.735335648147</v>
      </c>
      <c r="D301" s="3">
        <v>39973.770173611112</v>
      </c>
      <c r="E301" s="2">
        <f t="shared" si="20"/>
        <v>3.4837962964957114E-2</v>
      </c>
      <c r="F301" t="str">
        <f>CONCATENATE(INDEX(Telefonkönyv!$A$2:$A$63,MATCH('Hívások (2)'!A301,Telefonkönyv!$C$2:$C$63,0))," ",INDEX(Telefonkönyv!$B$2:$B$63,MATCH('Hívások (2)'!A301,Telefonkönyv!$C$2:$C$63,0)))</f>
        <v>Tóth Tímea középvezető</v>
      </c>
      <c r="G301" s="5">
        <f t="shared" si="21"/>
        <v>3875</v>
      </c>
      <c r="H301" s="11" t="b">
        <f t="shared" si="22"/>
        <v>0</v>
      </c>
      <c r="I301" s="11" t="b">
        <f t="shared" si="23"/>
        <v>0</v>
      </c>
      <c r="J301" s="11" t="b">
        <f t="shared" si="24"/>
        <v>0</v>
      </c>
    </row>
    <row r="302" spans="1:10" x14ac:dyDescent="0.25">
      <c r="A302">
        <v>111</v>
      </c>
      <c r="B302" t="s">
        <v>15</v>
      </c>
      <c r="C302" s="3">
        <v>39973.736296296294</v>
      </c>
      <c r="D302" s="3">
        <v>39973.748703703706</v>
      </c>
      <c r="E302" s="2">
        <f t="shared" si="20"/>
        <v>1.2407407411956228E-2</v>
      </c>
      <c r="F302" t="str">
        <f>CONCATENATE(INDEX(Telefonkönyv!$A$2:$A$63,MATCH('Hívások (2)'!A302,Telefonkönyv!$C$2:$C$63,0))," ",INDEX(Telefonkönyv!$B$2:$B$63,MATCH('Hívások (2)'!A302,Telefonkönyv!$C$2:$C$63,0)))</f>
        <v>Badacsonyi Krisztián ügyintéző</v>
      </c>
      <c r="G302" s="5">
        <f t="shared" si="21"/>
        <v>1590</v>
      </c>
      <c r="H302" s="11" t="b">
        <f t="shared" si="22"/>
        <v>0</v>
      </c>
      <c r="I302" s="11" t="b">
        <f t="shared" si="23"/>
        <v>0</v>
      </c>
      <c r="J302" s="11" t="b">
        <f t="shared" si="24"/>
        <v>0</v>
      </c>
    </row>
    <row r="303" spans="1:10" x14ac:dyDescent="0.25">
      <c r="A303">
        <v>140</v>
      </c>
      <c r="B303" t="s">
        <v>5</v>
      </c>
      <c r="C303" s="3">
        <v>39973.737719907411</v>
      </c>
      <c r="D303" s="3">
        <v>39973.758842592593</v>
      </c>
      <c r="E303" s="2">
        <f t="shared" si="20"/>
        <v>2.1122685182490386E-2</v>
      </c>
      <c r="F303" t="str">
        <f>CONCATENATE(INDEX(Telefonkönyv!$A$2:$A$63,MATCH('Hívások (2)'!A303,Telefonkönyv!$C$2:$C$63,0))," ",INDEX(Telefonkönyv!$B$2:$B$63,MATCH('Hívások (2)'!A303,Telefonkönyv!$C$2:$C$63,0)))</f>
        <v>Szunomár Flóra ügyintéző</v>
      </c>
      <c r="G303" s="5">
        <f t="shared" si="21"/>
        <v>2525</v>
      </c>
      <c r="H303" s="11" t="b">
        <f t="shared" si="22"/>
        <v>0</v>
      </c>
      <c r="I303" s="11" t="b">
        <f t="shared" si="23"/>
        <v>0</v>
      </c>
      <c r="J303" s="11" t="b">
        <f t="shared" si="24"/>
        <v>0</v>
      </c>
    </row>
    <row r="304" spans="1:10" x14ac:dyDescent="0.25">
      <c r="A304">
        <v>162</v>
      </c>
      <c r="B304" t="s">
        <v>5</v>
      </c>
      <c r="C304" s="3">
        <v>39973.740567129629</v>
      </c>
      <c r="D304" s="3">
        <v>39973.763032407405</v>
      </c>
      <c r="E304" s="2">
        <f t="shared" si="20"/>
        <v>2.2465277776063886E-2</v>
      </c>
      <c r="F304" t="str">
        <f>CONCATENATE(INDEX(Telefonkönyv!$A$2:$A$63,MATCH('Hívások (2)'!A304,Telefonkönyv!$C$2:$C$63,0))," ",INDEX(Telefonkönyv!$B$2:$B$63,MATCH('Hívások (2)'!A304,Telefonkönyv!$C$2:$C$63,0)))</f>
        <v>Mészöly Endre ügyintéző</v>
      </c>
      <c r="G304" s="5">
        <f t="shared" si="21"/>
        <v>2685</v>
      </c>
      <c r="H304" s="11" t="b">
        <f t="shared" si="22"/>
        <v>0</v>
      </c>
      <c r="I304" s="11" t="b">
        <f t="shared" si="23"/>
        <v>0</v>
      </c>
      <c r="J304" s="11" t="b">
        <f t="shared" si="24"/>
        <v>0</v>
      </c>
    </row>
    <row r="305" spans="1:10" x14ac:dyDescent="0.25">
      <c r="A305">
        <v>148</v>
      </c>
      <c r="B305" t="s">
        <v>8</v>
      </c>
      <c r="C305" s="3">
        <v>39973.750601851854</v>
      </c>
      <c r="D305" s="3">
        <v>39973.78230324074</v>
      </c>
      <c r="E305" s="2">
        <f t="shared" si="20"/>
        <v>3.1701388885267079E-2</v>
      </c>
      <c r="F305" t="str">
        <f>CONCATENATE(INDEX(Telefonkönyv!$A$2:$A$63,MATCH('Hívások (2)'!A305,Telefonkönyv!$C$2:$C$63,0))," ",INDEX(Telefonkönyv!$B$2:$B$63,MATCH('Hívások (2)'!A305,Telefonkönyv!$C$2:$C$63,0)))</f>
        <v>Mester Zsuzsa középvezető</v>
      </c>
      <c r="G305" s="5">
        <f t="shared" si="21"/>
        <v>3725</v>
      </c>
      <c r="H305" s="11" t="b">
        <f t="shared" si="22"/>
        <v>0</v>
      </c>
      <c r="I305" s="11" t="b">
        <f t="shared" si="23"/>
        <v>0</v>
      </c>
      <c r="J305" s="11" t="b">
        <f t="shared" si="24"/>
        <v>0</v>
      </c>
    </row>
    <row r="306" spans="1:10" x14ac:dyDescent="0.25">
      <c r="A306">
        <v>102</v>
      </c>
      <c r="B306" t="s">
        <v>11</v>
      </c>
      <c r="C306" s="3">
        <v>39973.75099537037</v>
      </c>
      <c r="D306" s="3">
        <v>39973.764074074075</v>
      </c>
      <c r="E306" s="2">
        <f t="shared" si="20"/>
        <v>1.3078703705104999E-2</v>
      </c>
      <c r="F306" t="str">
        <f>CONCATENATE(INDEX(Telefonkönyv!$A$2:$A$63,MATCH('Hívások (2)'!A306,Telefonkönyv!$C$2:$C$63,0))," ",INDEX(Telefonkönyv!$B$2:$B$63,MATCH('Hívások (2)'!A306,Telefonkönyv!$C$2:$C$63,0)))</f>
        <v>Csurgó Tivadar ügyintéző</v>
      </c>
      <c r="G306" s="5">
        <f t="shared" si="21"/>
        <v>1565</v>
      </c>
      <c r="H306" s="11" t="b">
        <f t="shared" si="22"/>
        <v>0</v>
      </c>
      <c r="I306" s="11" t="b">
        <f t="shared" si="23"/>
        <v>0</v>
      </c>
      <c r="J306" s="11" t="b">
        <f t="shared" si="24"/>
        <v>0</v>
      </c>
    </row>
    <row r="307" spans="1:10" x14ac:dyDescent="0.25">
      <c r="A307">
        <v>119</v>
      </c>
      <c r="B307" t="s">
        <v>10</v>
      </c>
      <c r="C307" s="3">
        <v>39973.754479166666</v>
      </c>
      <c r="D307" s="3">
        <v>39973.763020833336</v>
      </c>
      <c r="E307" s="2">
        <f t="shared" si="20"/>
        <v>8.5416666697710752E-3</v>
      </c>
      <c r="F307" t="str">
        <f>CONCATENATE(INDEX(Telefonkönyv!$A$2:$A$63,MATCH('Hívások (2)'!A307,Telefonkönyv!$C$2:$C$63,0))," ",INDEX(Telefonkönyv!$B$2:$B$63,MATCH('Hívások (2)'!A307,Telefonkönyv!$C$2:$C$63,0)))</f>
        <v>Kövér Krisztina ügyintéző</v>
      </c>
      <c r="G307" s="5">
        <f t="shared" si="21"/>
        <v>1165</v>
      </c>
      <c r="H307" s="11" t="b">
        <f t="shared" si="22"/>
        <v>0</v>
      </c>
      <c r="I307" s="11" t="b">
        <f t="shared" si="23"/>
        <v>0</v>
      </c>
      <c r="J307" s="11" t="b">
        <f t="shared" si="24"/>
        <v>0</v>
      </c>
    </row>
    <row r="308" spans="1:10" x14ac:dyDescent="0.25">
      <c r="A308">
        <v>118</v>
      </c>
      <c r="B308" t="s">
        <v>5</v>
      </c>
      <c r="C308" s="3">
        <v>39973.755358796298</v>
      </c>
      <c r="D308" s="3">
        <v>39973.75577546296</v>
      </c>
      <c r="E308" s="2">
        <f t="shared" si="20"/>
        <v>4.1666666220407933E-4</v>
      </c>
      <c r="F308" t="str">
        <f>CONCATENATE(INDEX(Telefonkönyv!$A$2:$A$63,MATCH('Hívások (2)'!A308,Telefonkönyv!$C$2:$C$63,0))," ",INDEX(Telefonkönyv!$B$2:$B$63,MATCH('Hívások (2)'!A308,Telefonkönyv!$C$2:$C$63,0)))</f>
        <v>Ondrejó Anna ügyintéző</v>
      </c>
      <c r="G308" s="5">
        <f t="shared" si="21"/>
        <v>125</v>
      </c>
      <c r="H308" s="11" t="b">
        <f t="shared" si="22"/>
        <v>0</v>
      </c>
      <c r="I308" s="11" t="b">
        <f t="shared" si="23"/>
        <v>0</v>
      </c>
      <c r="J308" s="11" t="b">
        <f t="shared" si="24"/>
        <v>0</v>
      </c>
    </row>
    <row r="309" spans="1:10" x14ac:dyDescent="0.25">
      <c r="A309">
        <v>144</v>
      </c>
      <c r="B309" t="s">
        <v>14</v>
      </c>
      <c r="C309" s="3">
        <v>39973.756539351853</v>
      </c>
      <c r="D309" s="3">
        <v>39973.791620370372</v>
      </c>
      <c r="E309" s="2">
        <f t="shared" si="20"/>
        <v>3.5081018519122154E-2</v>
      </c>
      <c r="F309" t="str">
        <f>CONCATENATE(INDEX(Telefonkönyv!$A$2:$A$63,MATCH('Hívások (2)'!A309,Telefonkönyv!$C$2:$C$63,0))," ",INDEX(Telefonkönyv!$B$2:$B$63,MATCH('Hívások (2)'!A309,Telefonkönyv!$C$2:$C$63,0)))</f>
        <v>Bózsing Gergely ügyintéző</v>
      </c>
      <c r="G309" s="5">
        <f t="shared" si="21"/>
        <v>4125</v>
      </c>
      <c r="H309" s="11" t="b">
        <f t="shared" si="22"/>
        <v>0</v>
      </c>
      <c r="I309" s="11" t="b">
        <f t="shared" si="23"/>
        <v>0</v>
      </c>
      <c r="J309" s="11" t="b">
        <f t="shared" si="24"/>
        <v>0</v>
      </c>
    </row>
    <row r="310" spans="1:10" x14ac:dyDescent="0.25">
      <c r="A310">
        <v>146</v>
      </c>
      <c r="B310" t="s">
        <v>9</v>
      </c>
      <c r="C310" s="3">
        <v>39973.759641203702</v>
      </c>
      <c r="D310" s="3">
        <v>39973.769641203704</v>
      </c>
      <c r="E310" s="2">
        <f t="shared" si="20"/>
        <v>1.0000000002037268E-2</v>
      </c>
      <c r="F310" t="str">
        <f>CONCATENATE(INDEX(Telefonkönyv!$A$2:$A$63,MATCH('Hívások (2)'!A310,Telefonkönyv!$C$2:$C$63,0))," ",INDEX(Telefonkönyv!$B$2:$B$63,MATCH('Hívások (2)'!A310,Telefonkönyv!$C$2:$C$63,0)))</f>
        <v>Bartus Sándor felsővezető</v>
      </c>
      <c r="G310" s="5">
        <f t="shared" si="21"/>
        <v>1175</v>
      </c>
      <c r="H310" s="11" t="b">
        <f t="shared" si="22"/>
        <v>0</v>
      </c>
      <c r="I310" s="11" t="b">
        <f t="shared" si="23"/>
        <v>0</v>
      </c>
      <c r="J310" s="11" t="b">
        <f t="shared" si="24"/>
        <v>0</v>
      </c>
    </row>
    <row r="311" spans="1:10" x14ac:dyDescent="0.25">
      <c r="A311">
        <v>136</v>
      </c>
      <c r="B311" t="s">
        <v>11</v>
      </c>
      <c r="C311" s="3">
        <v>39973.760312500002</v>
      </c>
      <c r="D311" s="3">
        <v>39973.772685185184</v>
      </c>
      <c r="E311" s="2">
        <f t="shared" si="20"/>
        <v>1.2372685181617271E-2</v>
      </c>
      <c r="F311" t="str">
        <f>CONCATENATE(INDEX(Telefonkönyv!$A$2:$A$63,MATCH('Hívások (2)'!A311,Telefonkönyv!$C$2:$C$63,0))," ",INDEX(Telefonkönyv!$B$2:$B$63,MATCH('Hívások (2)'!A311,Telefonkönyv!$C$2:$C$63,0)))</f>
        <v>Kégli Máté ügyintéző</v>
      </c>
      <c r="G311" s="5">
        <f t="shared" si="21"/>
        <v>1485</v>
      </c>
      <c r="H311" s="11" t="b">
        <f t="shared" si="22"/>
        <v>0</v>
      </c>
      <c r="I311" s="11" t="b">
        <f t="shared" si="23"/>
        <v>0</v>
      </c>
      <c r="J311" s="11" t="b">
        <f t="shared" si="24"/>
        <v>0</v>
      </c>
    </row>
    <row r="312" spans="1:10" x14ac:dyDescent="0.25">
      <c r="A312">
        <v>158</v>
      </c>
      <c r="B312" t="s">
        <v>8</v>
      </c>
      <c r="C312" s="3">
        <v>39973.76390046296</v>
      </c>
      <c r="D312" s="3">
        <v>39973.782152777778</v>
      </c>
      <c r="E312" s="2">
        <f t="shared" si="20"/>
        <v>1.8252314817800652E-2</v>
      </c>
      <c r="F312" t="str">
        <f>CONCATENATE(INDEX(Telefonkönyv!$A$2:$A$63,MATCH('Hívások (2)'!A312,Telefonkönyv!$C$2:$C$63,0))," ",INDEX(Telefonkönyv!$B$2:$B$63,MATCH('Hívások (2)'!A312,Telefonkönyv!$C$2:$C$63,0)))</f>
        <v>Sánta Tibor középvezető</v>
      </c>
      <c r="G312" s="5">
        <f t="shared" si="21"/>
        <v>2205</v>
      </c>
      <c r="H312" s="11" t="b">
        <f t="shared" si="22"/>
        <v>0</v>
      </c>
      <c r="I312" s="11" t="b">
        <f t="shared" si="23"/>
        <v>0</v>
      </c>
      <c r="J312" s="11" t="b">
        <f t="shared" si="24"/>
        <v>0</v>
      </c>
    </row>
    <row r="313" spans="1:10" x14ac:dyDescent="0.25">
      <c r="A313">
        <v>112</v>
      </c>
      <c r="B313" t="s">
        <v>13</v>
      </c>
      <c r="C313" s="3">
        <v>39973.764907407407</v>
      </c>
      <c r="D313" s="3">
        <v>39973.774317129632</v>
      </c>
      <c r="E313" s="2">
        <f t="shared" si="20"/>
        <v>9.4097222245181911E-3</v>
      </c>
      <c r="F313" t="str">
        <f>CONCATENATE(INDEX(Telefonkönyv!$A$2:$A$63,MATCH('Hívások (2)'!A313,Telefonkönyv!$C$2:$C$63,0))," ",INDEX(Telefonkönyv!$B$2:$B$63,MATCH('Hívások (2)'!A313,Telefonkönyv!$C$2:$C$63,0)))</f>
        <v>Tóth Vanda ügyintéző</v>
      </c>
      <c r="G313" s="5">
        <f t="shared" si="21"/>
        <v>1165</v>
      </c>
      <c r="H313" s="11" t="b">
        <f t="shared" si="22"/>
        <v>0</v>
      </c>
      <c r="I313" s="11" t="b">
        <f t="shared" si="23"/>
        <v>0</v>
      </c>
      <c r="J313" s="11" t="b">
        <f t="shared" si="24"/>
        <v>0</v>
      </c>
    </row>
    <row r="314" spans="1:10" x14ac:dyDescent="0.25">
      <c r="A314">
        <v>124</v>
      </c>
      <c r="B314" t="s">
        <v>13</v>
      </c>
      <c r="C314" s="3">
        <v>39973.767500000002</v>
      </c>
      <c r="D314" s="3">
        <v>39973.801458333335</v>
      </c>
      <c r="E314" s="2">
        <f t="shared" si="20"/>
        <v>3.3958333333430346E-2</v>
      </c>
      <c r="F314" t="str">
        <f>CONCATENATE(INDEX(Telefonkönyv!$A$2:$A$63,MATCH('Hívások (2)'!A314,Telefonkönyv!$C$2:$C$63,0))," ",INDEX(Telefonkönyv!$B$2:$B$63,MATCH('Hívások (2)'!A314,Telefonkönyv!$C$2:$C$63,0)))</f>
        <v>Gelencsér László ügyintéző</v>
      </c>
      <c r="G314" s="5">
        <f t="shared" si="21"/>
        <v>3965</v>
      </c>
      <c r="H314" s="11" t="b">
        <f t="shared" si="22"/>
        <v>0</v>
      </c>
      <c r="I314" s="11" t="b">
        <f t="shared" si="23"/>
        <v>0</v>
      </c>
      <c r="J314" s="11" t="b">
        <f t="shared" si="24"/>
        <v>0</v>
      </c>
    </row>
    <row r="315" spans="1:10" x14ac:dyDescent="0.25">
      <c r="A315">
        <v>114</v>
      </c>
      <c r="B315" t="s">
        <v>11</v>
      </c>
      <c r="C315" s="3">
        <v>39973.768530092595</v>
      </c>
      <c r="D315" s="3">
        <v>39973.801608796297</v>
      </c>
      <c r="E315" s="2">
        <f t="shared" si="20"/>
        <v>3.3078703701903578E-2</v>
      </c>
      <c r="F315" t="str">
        <f>CONCATENATE(INDEX(Telefonkönyv!$A$2:$A$63,MATCH('Hívások (2)'!A315,Telefonkönyv!$C$2:$C$63,0))," ",INDEX(Telefonkönyv!$B$2:$B$63,MATCH('Hívások (2)'!A315,Telefonkönyv!$C$2:$C$63,0)))</f>
        <v>Bakonyi Mátyás ügyintéző</v>
      </c>
      <c r="G315" s="5">
        <f t="shared" si="21"/>
        <v>3885</v>
      </c>
      <c r="H315" s="11" t="b">
        <f t="shared" si="22"/>
        <v>0</v>
      </c>
      <c r="I315" s="11" t="b">
        <f t="shared" si="23"/>
        <v>0</v>
      </c>
      <c r="J315" s="11" t="b">
        <f t="shared" si="24"/>
        <v>0</v>
      </c>
    </row>
    <row r="316" spans="1:10" x14ac:dyDescent="0.25">
      <c r="A316">
        <v>139</v>
      </c>
      <c r="B316" t="s">
        <v>9</v>
      </c>
      <c r="C316" s="3">
        <v>39973.774687500001</v>
      </c>
      <c r="D316" s="3">
        <v>39973.810648148145</v>
      </c>
      <c r="E316" s="2">
        <f t="shared" si="20"/>
        <v>3.5960648143372964E-2</v>
      </c>
      <c r="F316" t="str">
        <f>CONCATENATE(INDEX(Telefonkönyv!$A$2:$A$63,MATCH('Hívások (2)'!A316,Telefonkönyv!$C$2:$C$63,0))," ",INDEX(Telefonkönyv!$B$2:$B$63,MATCH('Hívások (2)'!A316,Telefonkönyv!$C$2:$C$63,0)))</f>
        <v>Felner Ferenc ügyintéző</v>
      </c>
      <c r="G316" s="5">
        <f t="shared" si="21"/>
        <v>3950</v>
      </c>
      <c r="H316" s="11" t="b">
        <f t="shared" si="22"/>
        <v>0</v>
      </c>
      <c r="I316" s="11" t="b">
        <f t="shared" si="23"/>
        <v>0</v>
      </c>
      <c r="J316" s="11" t="b">
        <f t="shared" si="24"/>
        <v>0</v>
      </c>
    </row>
    <row r="317" spans="1:10" x14ac:dyDescent="0.25">
      <c r="A317">
        <v>140</v>
      </c>
      <c r="B317" t="s">
        <v>5</v>
      </c>
      <c r="C317" s="3">
        <v>39973.776388888888</v>
      </c>
      <c r="D317" s="3">
        <v>39973.794849537036</v>
      </c>
      <c r="E317" s="2">
        <f t="shared" si="20"/>
        <v>1.8460648148902692E-2</v>
      </c>
      <c r="F317" t="str">
        <f>CONCATENATE(INDEX(Telefonkönyv!$A$2:$A$63,MATCH('Hívások (2)'!A317,Telefonkönyv!$C$2:$C$63,0))," ",INDEX(Telefonkönyv!$B$2:$B$63,MATCH('Hívások (2)'!A317,Telefonkönyv!$C$2:$C$63,0)))</f>
        <v>Szunomár Flóra ügyintéző</v>
      </c>
      <c r="G317" s="5">
        <f t="shared" si="21"/>
        <v>2205</v>
      </c>
      <c r="H317" s="11" t="b">
        <f t="shared" si="22"/>
        <v>0</v>
      </c>
      <c r="I317" s="11" t="b">
        <f t="shared" si="23"/>
        <v>0</v>
      </c>
      <c r="J317" s="11" t="b">
        <f t="shared" si="24"/>
        <v>0</v>
      </c>
    </row>
    <row r="318" spans="1:10" x14ac:dyDescent="0.25">
      <c r="A318">
        <v>125</v>
      </c>
      <c r="B318" t="s">
        <v>8</v>
      </c>
      <c r="C318" s="3">
        <v>39973.776805555557</v>
      </c>
      <c r="D318" s="3">
        <v>39973.801932870374</v>
      </c>
      <c r="E318" s="2">
        <f t="shared" si="20"/>
        <v>2.5127314816927537E-2</v>
      </c>
      <c r="F318" t="str">
        <f>CONCATENATE(INDEX(Telefonkönyv!$A$2:$A$63,MATCH('Hívások (2)'!A318,Telefonkönyv!$C$2:$C$63,0))," ",INDEX(Telefonkönyv!$B$2:$B$63,MATCH('Hívások (2)'!A318,Telefonkönyv!$C$2:$C$63,0)))</f>
        <v>Éhes Piroska ügyintéző</v>
      </c>
      <c r="G318" s="5">
        <f t="shared" si="21"/>
        <v>3005</v>
      </c>
      <c r="H318" s="11" t="b">
        <f t="shared" si="22"/>
        <v>0</v>
      </c>
      <c r="I318" s="11" t="b">
        <f t="shared" si="23"/>
        <v>0</v>
      </c>
      <c r="J318" s="11" t="b">
        <f t="shared" si="24"/>
        <v>0</v>
      </c>
    </row>
    <row r="319" spans="1:10" x14ac:dyDescent="0.25">
      <c r="A319">
        <v>112</v>
      </c>
      <c r="B319" t="s">
        <v>13</v>
      </c>
      <c r="C319" s="3">
        <v>39973.788310185184</v>
      </c>
      <c r="D319" s="3">
        <v>39973.819976851853</v>
      </c>
      <c r="E319" s="2">
        <f t="shared" si="20"/>
        <v>3.1666666669480037E-2</v>
      </c>
      <c r="F319" t="str">
        <f>CONCATENATE(INDEX(Telefonkönyv!$A$2:$A$63,MATCH('Hívások (2)'!A319,Telefonkönyv!$C$2:$C$63,0))," ",INDEX(Telefonkönyv!$B$2:$B$63,MATCH('Hívások (2)'!A319,Telefonkönyv!$C$2:$C$63,0)))</f>
        <v>Tóth Vanda ügyintéző</v>
      </c>
      <c r="G319" s="5">
        <f t="shared" si="21"/>
        <v>3725</v>
      </c>
      <c r="H319" s="11" t="b">
        <f t="shared" si="22"/>
        <v>0</v>
      </c>
      <c r="I319" s="11" t="b">
        <f t="shared" si="23"/>
        <v>0</v>
      </c>
      <c r="J319" s="11" t="b">
        <f t="shared" si="24"/>
        <v>0</v>
      </c>
    </row>
    <row r="320" spans="1:10" x14ac:dyDescent="0.25">
      <c r="A320">
        <v>110</v>
      </c>
      <c r="B320" t="s">
        <v>9</v>
      </c>
      <c r="C320" s="3">
        <v>39973.89702546296</v>
      </c>
      <c r="D320" s="3">
        <v>39973.911817129629</v>
      </c>
      <c r="E320" s="2">
        <f t="shared" si="20"/>
        <v>1.4791666668315884E-2</v>
      </c>
      <c r="F320" t="str">
        <f>CONCATENATE(INDEX(Telefonkönyv!$A$2:$A$63,MATCH('Hívások (2)'!A320,Telefonkönyv!$C$2:$C$63,0))," ",INDEX(Telefonkönyv!$B$2:$B$63,MATCH('Hívások (2)'!A320,Telefonkönyv!$C$2:$C$63,0)))</f>
        <v>Tóth Tímea középvezető</v>
      </c>
      <c r="G320" s="5">
        <f t="shared" si="21"/>
        <v>1700</v>
      </c>
      <c r="H320" s="11" t="b">
        <f t="shared" si="22"/>
        <v>0</v>
      </c>
      <c r="I320" s="11" t="b">
        <f t="shared" si="23"/>
        <v>0</v>
      </c>
      <c r="J320" s="11" t="b">
        <f t="shared" si="24"/>
        <v>0</v>
      </c>
    </row>
    <row r="321" spans="1:10" x14ac:dyDescent="0.25">
      <c r="A321">
        <v>112</v>
      </c>
      <c r="B321" t="s">
        <v>13</v>
      </c>
      <c r="C321" s="3">
        <v>39974.254363425927</v>
      </c>
      <c r="D321" s="3">
        <v>39974.270949074074</v>
      </c>
      <c r="E321" s="2">
        <f t="shared" si="20"/>
        <v>1.6585648147156462E-2</v>
      </c>
      <c r="F321" t="str">
        <f>CONCATENATE(INDEX(Telefonkönyv!$A$2:$A$63,MATCH('Hívások (2)'!A321,Telefonkönyv!$C$2:$C$63,0))," ",INDEX(Telefonkönyv!$B$2:$B$63,MATCH('Hívások (2)'!A321,Telefonkönyv!$C$2:$C$63,0)))</f>
        <v>Tóth Vanda ügyintéző</v>
      </c>
      <c r="G321" s="5">
        <f t="shared" si="21"/>
        <v>1965</v>
      </c>
      <c r="H321" s="11" t="b">
        <f t="shared" si="22"/>
        <v>0</v>
      </c>
      <c r="I321" s="11" t="b">
        <f t="shared" si="23"/>
        <v>0</v>
      </c>
      <c r="J321" s="11" t="b">
        <f t="shared" si="24"/>
        <v>1</v>
      </c>
    </row>
    <row r="322" spans="1:10" x14ac:dyDescent="0.25">
      <c r="A322">
        <v>104</v>
      </c>
      <c r="B322" t="s">
        <v>5</v>
      </c>
      <c r="C322" s="3">
        <v>39974.359247685185</v>
      </c>
      <c r="D322" s="3">
        <v>39974.365081018521</v>
      </c>
      <c r="E322" s="2">
        <f t="shared" si="20"/>
        <v>5.8333333363407291E-3</v>
      </c>
      <c r="F322" t="str">
        <f>CONCATENATE(INDEX(Telefonkönyv!$A$2:$A$63,MATCH('Hívások (2)'!A322,Telefonkönyv!$C$2:$C$63,0))," ",INDEX(Telefonkönyv!$B$2:$B$63,MATCH('Hívások (2)'!A322,Telefonkönyv!$C$2:$C$63,0)))</f>
        <v>Laki Tamara ügyintéző</v>
      </c>
      <c r="G322" s="5">
        <f t="shared" si="21"/>
        <v>765</v>
      </c>
      <c r="H322" s="11" t="b">
        <f t="shared" si="22"/>
        <v>0</v>
      </c>
      <c r="I322" s="11" t="b">
        <f t="shared" si="23"/>
        <v>0</v>
      </c>
      <c r="J322" s="11" t="b">
        <f t="shared" si="24"/>
        <v>1</v>
      </c>
    </row>
    <row r="323" spans="1:10" x14ac:dyDescent="0.25">
      <c r="A323">
        <v>114</v>
      </c>
      <c r="B323" t="s">
        <v>11</v>
      </c>
      <c r="C323" s="3">
        <v>39974.360439814816</v>
      </c>
      <c r="D323" s="3">
        <v>39974.372106481482</v>
      </c>
      <c r="E323" s="2">
        <f t="shared" ref="E323:E386" si="25">D323-C323</f>
        <v>1.1666666665405501E-2</v>
      </c>
      <c r="F323" t="str">
        <f>CONCATENATE(INDEX(Telefonkönyv!$A$2:$A$63,MATCH('Hívások (2)'!A323,Telefonkönyv!$C$2:$C$63,0))," ",INDEX(Telefonkönyv!$B$2:$B$63,MATCH('Hívások (2)'!A323,Telefonkönyv!$C$2:$C$63,0)))</f>
        <v>Bakonyi Mátyás ügyintéző</v>
      </c>
      <c r="G323" s="5">
        <f t="shared" ref="G323:G386" si="26">VLOOKUP(B323,$S$2:$V$13,3,FALSE)+IF(SECOND(E323)=0,MINUTE(E323),MINUTE(E323)+1)*VLOOKUP(B323,$S$2:$V$13,4,FALSE)</f>
        <v>1405</v>
      </c>
      <c r="H323" s="11" t="b">
        <f t="shared" ref="H323:H386" si="27">AND(MOD($C323+VLOOKUP($B323,$S$2:$T$13,2,TRUE)/24,1)&lt;TIME(9,0,0),MOD($D323+VLOOKUP($B323,$S$2:$T$13,2,TRUE)/24,1)&gt;=TIME(9,0,0))</f>
        <v>0</v>
      </c>
      <c r="I323" s="11" t="b">
        <f t="shared" ref="I323:I386" si="28">AND(MOD($C323+VLOOKUP($B323,$S$2:$T$13,2,TRUE)/24,1)&lt;=TIME(17,0,0),MOD($D323+VLOOKUP($B323,$S$2:$T$13,2,TRUE)/24,1)&gt;TIME(17,0,0))</f>
        <v>0</v>
      </c>
      <c r="J323" s="11" t="b">
        <f t="shared" ref="J323:J386" si="29">OR(MOD($C323+VLOOKUP($B323,$S$2:$T$13,2,TRUE)/24,1)&gt;TIME(17,0,0),MOD($D323+VLOOKUP($B323,$S$2:$T$13,2,TRUE)/24,1)&lt;TIME(9,0,0))</f>
        <v>1</v>
      </c>
    </row>
    <row r="324" spans="1:10" x14ac:dyDescent="0.25">
      <c r="A324">
        <v>132</v>
      </c>
      <c r="B324" t="s">
        <v>5</v>
      </c>
      <c r="C324" s="3">
        <v>39974.361203703702</v>
      </c>
      <c r="D324" s="3">
        <v>39974.387789351851</v>
      </c>
      <c r="E324" s="2">
        <f t="shared" si="25"/>
        <v>2.658564814919373E-2</v>
      </c>
      <c r="F324" t="str">
        <f>CONCATENATE(INDEX(Telefonkönyv!$A$2:$A$63,MATCH('Hívások (2)'!A324,Telefonkönyv!$C$2:$C$63,0))," ",INDEX(Telefonkönyv!$B$2:$B$63,MATCH('Hívások (2)'!A324,Telefonkönyv!$C$2:$C$63,0)))</f>
        <v>Pap Zsófia ügyintéző</v>
      </c>
      <c r="G324" s="5">
        <f t="shared" si="26"/>
        <v>3165</v>
      </c>
      <c r="H324" s="11" t="b">
        <f t="shared" si="27"/>
        <v>0</v>
      </c>
      <c r="I324" s="11" t="b">
        <f t="shared" si="28"/>
        <v>0</v>
      </c>
      <c r="J324" s="11" t="b">
        <f t="shared" si="29"/>
        <v>1</v>
      </c>
    </row>
    <row r="325" spans="1:10" x14ac:dyDescent="0.25">
      <c r="A325">
        <v>106</v>
      </c>
      <c r="B325" t="s">
        <v>8</v>
      </c>
      <c r="C325" s="3">
        <v>39974.362210648149</v>
      </c>
      <c r="D325" s="3">
        <v>39974.369201388887</v>
      </c>
      <c r="E325" s="2">
        <f t="shared" si="25"/>
        <v>6.9907407378195785E-3</v>
      </c>
      <c r="F325" t="str">
        <f>CONCATENATE(INDEX(Telefonkönyv!$A$2:$A$63,MATCH('Hívások (2)'!A325,Telefonkönyv!$C$2:$C$63,0))," ",INDEX(Telefonkönyv!$B$2:$B$63,MATCH('Hívások (2)'!A325,Telefonkönyv!$C$2:$C$63,0)))</f>
        <v>Kalincsák Hanga ügyintéző</v>
      </c>
      <c r="G325" s="5">
        <f t="shared" si="26"/>
        <v>925</v>
      </c>
      <c r="H325" s="11" t="b">
        <f t="shared" si="27"/>
        <v>0</v>
      </c>
      <c r="I325" s="11" t="b">
        <f t="shared" si="28"/>
        <v>0</v>
      </c>
      <c r="J325" s="11" t="b">
        <f t="shared" si="29"/>
        <v>1</v>
      </c>
    </row>
    <row r="326" spans="1:10" x14ac:dyDescent="0.25">
      <c r="A326">
        <v>159</v>
      </c>
      <c r="B326" t="s">
        <v>4</v>
      </c>
      <c r="C326" s="3">
        <v>39974.362893518519</v>
      </c>
      <c r="D326" s="3">
        <v>39974.375856481478</v>
      </c>
      <c r="E326" s="2">
        <f t="shared" si="25"/>
        <v>1.2962962959136348E-2</v>
      </c>
      <c r="F326" t="str">
        <f>CONCATENATE(INDEX(Telefonkönyv!$A$2:$A$63,MATCH('Hívások (2)'!A326,Telefonkönyv!$C$2:$C$63,0))," ",INDEX(Telefonkönyv!$B$2:$B$63,MATCH('Hívások (2)'!A326,Telefonkönyv!$C$2:$C$63,0)))</f>
        <v>Pap Nikolett ügyintéző</v>
      </c>
      <c r="G326" s="5">
        <f t="shared" si="26"/>
        <v>1390</v>
      </c>
      <c r="H326" s="11" t="b">
        <f t="shared" si="27"/>
        <v>0</v>
      </c>
      <c r="I326" s="11" t="b">
        <f t="shared" si="28"/>
        <v>0</v>
      </c>
      <c r="J326" s="11" t="b">
        <f t="shared" si="29"/>
        <v>1</v>
      </c>
    </row>
    <row r="327" spans="1:10" x14ac:dyDescent="0.25">
      <c r="A327">
        <v>156</v>
      </c>
      <c r="B327" t="s">
        <v>7</v>
      </c>
      <c r="C327" s="3">
        <v>39974.366226851853</v>
      </c>
      <c r="D327" s="3">
        <v>39974.402222222219</v>
      </c>
      <c r="E327" s="2">
        <f t="shared" si="25"/>
        <v>3.5995370366435964E-2</v>
      </c>
      <c r="F327" t="str">
        <f>CONCATENATE(INDEX(Telefonkönyv!$A$2:$A$63,MATCH('Hívások (2)'!A327,Telefonkönyv!$C$2:$C$63,0))," ",INDEX(Telefonkönyv!$B$2:$B$63,MATCH('Hívások (2)'!A327,Telefonkönyv!$C$2:$C$63,0)))</f>
        <v>Ormai Nikolett ügyintéző</v>
      </c>
      <c r="G327" s="5">
        <f t="shared" si="26"/>
        <v>3950</v>
      </c>
      <c r="H327" s="11" t="b">
        <f t="shared" si="27"/>
        <v>0</v>
      </c>
      <c r="I327" s="11" t="b">
        <f t="shared" si="28"/>
        <v>0</v>
      </c>
      <c r="J327" s="11" t="b">
        <f t="shared" si="29"/>
        <v>1</v>
      </c>
    </row>
    <row r="328" spans="1:10" x14ac:dyDescent="0.25">
      <c r="A328">
        <v>136</v>
      </c>
      <c r="B328" t="s">
        <v>11</v>
      </c>
      <c r="C328" s="3">
        <v>39974.366793981484</v>
      </c>
      <c r="D328" s="3">
        <v>39974.386921296296</v>
      </c>
      <c r="E328" s="2">
        <f t="shared" si="25"/>
        <v>2.0127314812270924E-2</v>
      </c>
      <c r="F328" t="str">
        <f>CONCATENATE(INDEX(Telefonkönyv!$A$2:$A$63,MATCH('Hívások (2)'!A328,Telefonkönyv!$C$2:$C$63,0))," ",INDEX(Telefonkönyv!$B$2:$B$63,MATCH('Hívások (2)'!A328,Telefonkönyv!$C$2:$C$63,0)))</f>
        <v>Kégli Máté ügyintéző</v>
      </c>
      <c r="G328" s="5">
        <f t="shared" si="26"/>
        <v>2365</v>
      </c>
      <c r="H328" s="11" t="b">
        <f t="shared" si="27"/>
        <v>0</v>
      </c>
      <c r="I328" s="11" t="b">
        <f t="shared" si="28"/>
        <v>0</v>
      </c>
      <c r="J328" s="11" t="b">
        <f t="shared" si="29"/>
        <v>1</v>
      </c>
    </row>
    <row r="329" spans="1:10" x14ac:dyDescent="0.25">
      <c r="A329">
        <v>144</v>
      </c>
      <c r="B329" t="s">
        <v>14</v>
      </c>
      <c r="C329" s="3">
        <v>39974.366979166669</v>
      </c>
      <c r="D329" s="3">
        <v>39974.389641203707</v>
      </c>
      <c r="E329" s="2">
        <f t="shared" si="25"/>
        <v>2.266203703766223E-2</v>
      </c>
      <c r="F329" t="str">
        <f>CONCATENATE(INDEX(Telefonkönyv!$A$2:$A$63,MATCH('Hívások (2)'!A329,Telefonkönyv!$C$2:$C$63,0))," ",INDEX(Telefonkönyv!$B$2:$B$63,MATCH('Hívások (2)'!A329,Telefonkönyv!$C$2:$C$63,0)))</f>
        <v>Bózsing Gergely ügyintéző</v>
      </c>
      <c r="G329" s="5">
        <f t="shared" si="26"/>
        <v>2685</v>
      </c>
      <c r="H329" s="11" t="b">
        <f t="shared" si="27"/>
        <v>0</v>
      </c>
      <c r="I329" s="11" t="b">
        <f t="shared" si="28"/>
        <v>0</v>
      </c>
      <c r="J329" s="11" t="b">
        <f t="shared" si="29"/>
        <v>1</v>
      </c>
    </row>
    <row r="330" spans="1:10" x14ac:dyDescent="0.25">
      <c r="A330">
        <v>152</v>
      </c>
      <c r="B330" t="s">
        <v>6</v>
      </c>
      <c r="C330" s="3">
        <v>39974.369351851848</v>
      </c>
      <c r="D330" s="3">
        <v>39974.407187500001</v>
      </c>
      <c r="E330" s="2">
        <f t="shared" si="25"/>
        <v>3.7835648152395152E-2</v>
      </c>
      <c r="F330" t="str">
        <f>CONCATENATE(INDEX(Telefonkönyv!$A$2:$A$63,MATCH('Hívások (2)'!A330,Telefonkönyv!$C$2:$C$63,0))," ",INDEX(Telefonkönyv!$B$2:$B$63,MATCH('Hívások (2)'!A330,Telefonkönyv!$C$2:$C$63,0)))</f>
        <v>Viola Klára ügyintéző</v>
      </c>
      <c r="G330" s="5">
        <f t="shared" si="26"/>
        <v>4445</v>
      </c>
      <c r="H330" s="11" t="b">
        <f t="shared" si="27"/>
        <v>0</v>
      </c>
      <c r="I330" s="11" t="b">
        <f t="shared" si="28"/>
        <v>0</v>
      </c>
      <c r="J330" s="11" t="b">
        <f t="shared" si="29"/>
        <v>1</v>
      </c>
    </row>
    <row r="331" spans="1:10" x14ac:dyDescent="0.25">
      <c r="A331">
        <v>128</v>
      </c>
      <c r="B331" t="s">
        <v>4</v>
      </c>
      <c r="C331" s="3">
        <v>39974.373611111114</v>
      </c>
      <c r="D331" s="3">
        <v>39974.407858796294</v>
      </c>
      <c r="E331" s="2">
        <f t="shared" si="25"/>
        <v>3.424768518016208E-2</v>
      </c>
      <c r="F331" t="str">
        <f>CONCATENATE(INDEX(Telefonkönyv!$A$2:$A$63,MATCH('Hívások (2)'!A331,Telefonkönyv!$C$2:$C$63,0))," ",INDEX(Telefonkönyv!$B$2:$B$63,MATCH('Hívások (2)'!A331,Telefonkönyv!$C$2:$C$63,0)))</f>
        <v>Fogarasi Éva ügyintéző</v>
      </c>
      <c r="G331" s="5">
        <f t="shared" si="26"/>
        <v>3560</v>
      </c>
      <c r="H331" s="11" t="b">
        <f t="shared" si="27"/>
        <v>0</v>
      </c>
      <c r="I331" s="11" t="b">
        <f t="shared" si="28"/>
        <v>0</v>
      </c>
      <c r="J331" s="11" t="b">
        <f t="shared" si="29"/>
        <v>1</v>
      </c>
    </row>
    <row r="332" spans="1:10" x14ac:dyDescent="0.25">
      <c r="A332">
        <v>108</v>
      </c>
      <c r="B332" t="s">
        <v>13</v>
      </c>
      <c r="C332" s="3">
        <v>39974.374282407407</v>
      </c>
      <c r="D332" s="3">
        <v>39974.39303240741</v>
      </c>
      <c r="E332" s="2">
        <f t="shared" si="25"/>
        <v>1.8750000002910383E-2</v>
      </c>
      <c r="F332" t="str">
        <f>CONCATENATE(INDEX(Telefonkönyv!$A$2:$A$63,MATCH('Hívások (2)'!A332,Telefonkönyv!$C$2:$C$63,0))," ",INDEX(Telefonkönyv!$B$2:$B$63,MATCH('Hívások (2)'!A332,Telefonkönyv!$C$2:$C$63,0)))</f>
        <v>Csurai Fruzsina ügyintéző</v>
      </c>
      <c r="G332" s="5">
        <f t="shared" si="26"/>
        <v>2205</v>
      </c>
      <c r="H332" s="11" t="b">
        <f t="shared" si="27"/>
        <v>0</v>
      </c>
      <c r="I332" s="11" t="b">
        <f t="shared" si="28"/>
        <v>0</v>
      </c>
      <c r="J332" s="11" t="b">
        <f t="shared" si="29"/>
        <v>1</v>
      </c>
    </row>
    <row r="333" spans="1:10" x14ac:dyDescent="0.25">
      <c r="A333">
        <v>162</v>
      </c>
      <c r="B333" t="s">
        <v>5</v>
      </c>
      <c r="C333" s="3">
        <v>39974.377395833333</v>
      </c>
      <c r="D333" s="3">
        <v>39974.412685185183</v>
      </c>
      <c r="E333" s="2">
        <f t="shared" si="25"/>
        <v>3.5289351850224193E-2</v>
      </c>
      <c r="F333" t="str">
        <f>CONCATENATE(INDEX(Telefonkönyv!$A$2:$A$63,MATCH('Hívások (2)'!A333,Telefonkönyv!$C$2:$C$63,0))," ",INDEX(Telefonkönyv!$B$2:$B$63,MATCH('Hívások (2)'!A333,Telefonkönyv!$C$2:$C$63,0)))</f>
        <v>Mészöly Endre ügyintéző</v>
      </c>
      <c r="G333" s="5">
        <f t="shared" si="26"/>
        <v>4125</v>
      </c>
      <c r="H333" s="11" t="b">
        <f t="shared" si="27"/>
        <v>0</v>
      </c>
      <c r="I333" s="11" t="b">
        <f t="shared" si="28"/>
        <v>0</v>
      </c>
      <c r="J333" s="11" t="b">
        <f t="shared" si="29"/>
        <v>1</v>
      </c>
    </row>
    <row r="334" spans="1:10" x14ac:dyDescent="0.25">
      <c r="A334">
        <v>140</v>
      </c>
      <c r="B334" t="s">
        <v>5</v>
      </c>
      <c r="C334" s="3">
        <v>39974.382280092592</v>
      </c>
      <c r="D334" s="3">
        <v>39974.421273148146</v>
      </c>
      <c r="E334" s="2">
        <f t="shared" si="25"/>
        <v>3.8993055553874001E-2</v>
      </c>
      <c r="F334" t="str">
        <f>CONCATENATE(INDEX(Telefonkönyv!$A$2:$A$63,MATCH('Hívások (2)'!A334,Telefonkönyv!$C$2:$C$63,0))," ",INDEX(Telefonkönyv!$B$2:$B$63,MATCH('Hívások (2)'!A334,Telefonkönyv!$C$2:$C$63,0)))</f>
        <v>Szunomár Flóra ügyintéző</v>
      </c>
      <c r="G334" s="5">
        <f t="shared" si="26"/>
        <v>4605</v>
      </c>
      <c r="H334" s="11" t="b">
        <f t="shared" si="27"/>
        <v>0</v>
      </c>
      <c r="I334" s="11" t="b">
        <f t="shared" si="28"/>
        <v>0</v>
      </c>
      <c r="J334" s="11" t="b">
        <f t="shared" si="29"/>
        <v>1</v>
      </c>
    </row>
    <row r="335" spans="1:10" x14ac:dyDescent="0.25">
      <c r="A335">
        <v>107</v>
      </c>
      <c r="B335" t="s">
        <v>7</v>
      </c>
      <c r="C335" s="3">
        <v>39974.385763888888</v>
      </c>
      <c r="D335" s="3">
        <v>39974.386284722219</v>
      </c>
      <c r="E335" s="2">
        <f t="shared" si="25"/>
        <v>5.2083333139307797E-4</v>
      </c>
      <c r="F335" t="str">
        <f>CONCATENATE(INDEX(Telefonkönyv!$A$2:$A$63,MATCH('Hívások (2)'!A335,Telefonkönyv!$C$2:$C$63,0))," ",INDEX(Telefonkönyv!$B$2:$B$63,MATCH('Hívások (2)'!A335,Telefonkönyv!$C$2:$C$63,0)))</f>
        <v>Gál Fruzsina ügyintéző</v>
      </c>
      <c r="G335" s="5">
        <f t="shared" si="26"/>
        <v>125</v>
      </c>
      <c r="H335" s="11" t="b">
        <f t="shared" si="27"/>
        <v>0</v>
      </c>
      <c r="I335" s="11" t="b">
        <f t="shared" si="28"/>
        <v>0</v>
      </c>
      <c r="J335" s="11" t="b">
        <f t="shared" si="29"/>
        <v>1</v>
      </c>
    </row>
    <row r="336" spans="1:10" x14ac:dyDescent="0.25">
      <c r="A336">
        <v>107</v>
      </c>
      <c r="B336" t="s">
        <v>7</v>
      </c>
      <c r="C336" s="3">
        <v>39974.390625</v>
      </c>
      <c r="D336" s="3">
        <v>39974.423877314817</v>
      </c>
      <c r="E336" s="2">
        <f t="shared" si="25"/>
        <v>3.3252314817218576E-2</v>
      </c>
      <c r="F336" t="str">
        <f>CONCATENATE(INDEX(Telefonkönyv!$A$2:$A$63,MATCH('Hívások (2)'!A336,Telefonkönyv!$C$2:$C$63,0))," ",INDEX(Telefonkönyv!$B$2:$B$63,MATCH('Hívások (2)'!A336,Telefonkönyv!$C$2:$C$63,0)))</f>
        <v>Gál Fruzsina ügyintéző</v>
      </c>
      <c r="G336" s="5">
        <f t="shared" si="26"/>
        <v>3650</v>
      </c>
      <c r="H336" s="11" t="b">
        <f t="shared" si="27"/>
        <v>0</v>
      </c>
      <c r="I336" s="11" t="b">
        <f t="shared" si="28"/>
        <v>0</v>
      </c>
      <c r="J336" s="11" t="b">
        <f t="shared" si="29"/>
        <v>1</v>
      </c>
    </row>
    <row r="337" spans="1:10" x14ac:dyDescent="0.25">
      <c r="A337">
        <v>113</v>
      </c>
      <c r="B337" t="s">
        <v>7</v>
      </c>
      <c r="C337" s="3">
        <v>39974.392002314817</v>
      </c>
      <c r="D337" s="3">
        <v>39974.397789351853</v>
      </c>
      <c r="E337" s="2">
        <f t="shared" si="25"/>
        <v>5.7870370364980772E-3</v>
      </c>
      <c r="F337" t="str">
        <f>CONCATENATE(INDEX(Telefonkönyv!$A$2:$A$63,MATCH('Hívások (2)'!A337,Telefonkönyv!$C$2:$C$63,0))," ",INDEX(Telefonkönyv!$B$2:$B$63,MATCH('Hívások (2)'!A337,Telefonkönyv!$C$2:$C$63,0)))</f>
        <v>Toldi Tamás ügyintéző</v>
      </c>
      <c r="G337" s="5">
        <f t="shared" si="26"/>
        <v>725</v>
      </c>
      <c r="H337" s="11" t="b">
        <f t="shared" si="27"/>
        <v>0</v>
      </c>
      <c r="I337" s="11" t="b">
        <f t="shared" si="28"/>
        <v>0</v>
      </c>
      <c r="J337" s="11" t="b">
        <f t="shared" si="29"/>
        <v>1</v>
      </c>
    </row>
    <row r="338" spans="1:10" x14ac:dyDescent="0.25">
      <c r="A338">
        <v>112</v>
      </c>
      <c r="B338" t="s">
        <v>13</v>
      </c>
      <c r="C338" s="3">
        <v>39974.394618055558</v>
      </c>
      <c r="D338" s="3">
        <v>39974.429409722223</v>
      </c>
      <c r="E338" s="2">
        <f t="shared" si="25"/>
        <v>3.4791666665114462E-2</v>
      </c>
      <c r="F338" t="str">
        <f>CONCATENATE(INDEX(Telefonkönyv!$A$2:$A$63,MATCH('Hívások (2)'!A338,Telefonkönyv!$C$2:$C$63,0))," ",INDEX(Telefonkönyv!$B$2:$B$63,MATCH('Hívások (2)'!A338,Telefonkönyv!$C$2:$C$63,0)))</f>
        <v>Tóth Vanda ügyintéző</v>
      </c>
      <c r="G338" s="5">
        <f t="shared" si="26"/>
        <v>4125</v>
      </c>
      <c r="H338" s="11" t="b">
        <f t="shared" si="27"/>
        <v>0</v>
      </c>
      <c r="I338" s="11" t="b">
        <f t="shared" si="28"/>
        <v>0</v>
      </c>
      <c r="J338" s="11" t="b">
        <f t="shared" si="29"/>
        <v>1</v>
      </c>
    </row>
    <row r="339" spans="1:10" x14ac:dyDescent="0.25">
      <c r="A339">
        <v>146</v>
      </c>
      <c r="B339" t="s">
        <v>9</v>
      </c>
      <c r="C339" s="3">
        <v>39974.398587962962</v>
      </c>
      <c r="D339" s="3">
        <v>39974.412048611113</v>
      </c>
      <c r="E339" s="2">
        <f t="shared" si="25"/>
        <v>1.3460648151522037E-2</v>
      </c>
      <c r="F339" t="str">
        <f>CONCATENATE(INDEX(Telefonkönyv!$A$2:$A$63,MATCH('Hívások (2)'!A339,Telefonkönyv!$C$2:$C$63,0))," ",INDEX(Telefonkönyv!$B$2:$B$63,MATCH('Hívások (2)'!A339,Telefonkönyv!$C$2:$C$63,0)))</f>
        <v>Bartus Sándor felsővezető</v>
      </c>
      <c r="G339" s="5">
        <f t="shared" si="26"/>
        <v>1550</v>
      </c>
      <c r="H339" s="11" t="b">
        <f t="shared" si="27"/>
        <v>0</v>
      </c>
      <c r="I339" s="11" t="b">
        <f t="shared" si="28"/>
        <v>0</v>
      </c>
      <c r="J339" s="11" t="b">
        <f t="shared" si="29"/>
        <v>1</v>
      </c>
    </row>
    <row r="340" spans="1:10" x14ac:dyDescent="0.25">
      <c r="A340">
        <v>119</v>
      </c>
      <c r="B340" t="s">
        <v>10</v>
      </c>
      <c r="C340" s="3">
        <v>39974.409884259258</v>
      </c>
      <c r="D340" s="3">
        <v>39974.412592592591</v>
      </c>
      <c r="E340" s="2">
        <f t="shared" si="25"/>
        <v>2.7083333334303461E-3</v>
      </c>
      <c r="F340" t="str">
        <f>CONCATENATE(INDEX(Telefonkönyv!$A$2:$A$63,MATCH('Hívások (2)'!A340,Telefonkönyv!$C$2:$C$63,0))," ",INDEX(Telefonkönyv!$B$2:$B$63,MATCH('Hívások (2)'!A340,Telefonkönyv!$C$2:$C$63,0)))</f>
        <v>Kövér Krisztina ügyintéző</v>
      </c>
      <c r="G340" s="5">
        <f t="shared" si="26"/>
        <v>400</v>
      </c>
      <c r="H340" s="11" t="b">
        <f t="shared" si="27"/>
        <v>0</v>
      </c>
      <c r="I340" s="11" t="b">
        <f t="shared" si="28"/>
        <v>0</v>
      </c>
      <c r="J340" s="11" t="b">
        <f t="shared" si="29"/>
        <v>1</v>
      </c>
    </row>
    <row r="341" spans="1:10" x14ac:dyDescent="0.25">
      <c r="A341">
        <v>135</v>
      </c>
      <c r="B341" t="s">
        <v>13</v>
      </c>
      <c r="C341" s="3">
        <v>39974.412349537037</v>
      </c>
      <c r="D341" s="3">
        <v>39974.426226851851</v>
      </c>
      <c r="E341" s="2">
        <f t="shared" si="25"/>
        <v>1.3877314813726116E-2</v>
      </c>
      <c r="F341" t="str">
        <f>CONCATENATE(INDEX(Telefonkönyv!$A$2:$A$63,MATCH('Hívások (2)'!A341,Telefonkönyv!$C$2:$C$63,0))," ",INDEX(Telefonkönyv!$B$2:$B$63,MATCH('Hívások (2)'!A341,Telefonkönyv!$C$2:$C$63,0)))</f>
        <v>Laki Karola ügyintéző</v>
      </c>
      <c r="G341" s="5">
        <f t="shared" si="26"/>
        <v>1645</v>
      </c>
      <c r="H341" s="11" t="b">
        <f t="shared" si="27"/>
        <v>0</v>
      </c>
      <c r="I341" s="11" t="b">
        <f t="shared" si="28"/>
        <v>0</v>
      </c>
      <c r="J341" s="11" t="b">
        <f t="shared" si="29"/>
        <v>1</v>
      </c>
    </row>
    <row r="342" spans="1:10" x14ac:dyDescent="0.25">
      <c r="A342">
        <v>129</v>
      </c>
      <c r="B342" t="s">
        <v>11</v>
      </c>
      <c r="C342" s="3">
        <v>39974.413587962961</v>
      </c>
      <c r="D342" s="3">
        <v>39974.441087962965</v>
      </c>
      <c r="E342" s="2">
        <f t="shared" si="25"/>
        <v>2.7500000003783498E-2</v>
      </c>
      <c r="F342" t="str">
        <f>CONCATENATE(INDEX(Telefonkönyv!$A$2:$A$63,MATCH('Hívások (2)'!A342,Telefonkönyv!$C$2:$C$63,0))," ",INDEX(Telefonkönyv!$B$2:$B$63,MATCH('Hívások (2)'!A342,Telefonkönyv!$C$2:$C$63,0)))</f>
        <v>Huszár Ildikó középvezető</v>
      </c>
      <c r="G342" s="5">
        <f t="shared" si="26"/>
        <v>3245</v>
      </c>
      <c r="H342" s="11" t="b">
        <f t="shared" si="27"/>
        <v>0</v>
      </c>
      <c r="I342" s="11" t="b">
        <f t="shared" si="28"/>
        <v>0</v>
      </c>
      <c r="J342" s="11" t="b">
        <f t="shared" si="29"/>
        <v>1</v>
      </c>
    </row>
    <row r="343" spans="1:10" x14ac:dyDescent="0.25">
      <c r="A343">
        <v>134</v>
      </c>
      <c r="B343" t="s">
        <v>4</v>
      </c>
      <c r="C343" s="3">
        <v>39974.415601851855</v>
      </c>
      <c r="D343" s="3">
        <v>39974.420069444444</v>
      </c>
      <c r="E343" s="2">
        <f t="shared" si="25"/>
        <v>4.4675925892079249E-3</v>
      </c>
      <c r="F343" t="str">
        <f>CONCATENATE(INDEX(Telefonkönyv!$A$2:$A$63,MATCH('Hívások (2)'!A343,Telefonkönyv!$C$2:$C$63,0))," ",INDEX(Telefonkönyv!$B$2:$B$63,MATCH('Hívások (2)'!A343,Telefonkönyv!$C$2:$C$63,0)))</f>
        <v>Kurinyec Kinga ügyintéző</v>
      </c>
      <c r="G343" s="5">
        <f t="shared" si="26"/>
        <v>550</v>
      </c>
      <c r="H343" s="11" t="b">
        <f t="shared" si="27"/>
        <v>0</v>
      </c>
      <c r="I343" s="11" t="b">
        <f t="shared" si="28"/>
        <v>0</v>
      </c>
      <c r="J343" s="11" t="b">
        <f t="shared" si="29"/>
        <v>1</v>
      </c>
    </row>
    <row r="344" spans="1:10" x14ac:dyDescent="0.25">
      <c r="A344">
        <v>119</v>
      </c>
      <c r="B344" t="s">
        <v>10</v>
      </c>
      <c r="C344" s="3">
        <v>39974.420740740738</v>
      </c>
      <c r="D344" s="3">
        <v>39974.427106481482</v>
      </c>
      <c r="E344" s="2">
        <f t="shared" si="25"/>
        <v>6.3657407445134595E-3</v>
      </c>
      <c r="F344" t="str">
        <f>CONCATENATE(INDEX(Telefonkönyv!$A$2:$A$63,MATCH('Hívások (2)'!A344,Telefonkönyv!$C$2:$C$63,0))," ",INDEX(Telefonkönyv!$B$2:$B$63,MATCH('Hívások (2)'!A344,Telefonkönyv!$C$2:$C$63,0)))</f>
        <v>Kövér Krisztina ügyintéző</v>
      </c>
      <c r="G344" s="5">
        <f t="shared" si="26"/>
        <v>910</v>
      </c>
      <c r="H344" s="11" t="b">
        <f t="shared" si="27"/>
        <v>0</v>
      </c>
      <c r="I344" s="11" t="b">
        <f t="shared" si="28"/>
        <v>0</v>
      </c>
      <c r="J344" s="11" t="b">
        <f t="shared" si="29"/>
        <v>1</v>
      </c>
    </row>
    <row r="345" spans="1:10" x14ac:dyDescent="0.25">
      <c r="A345">
        <v>143</v>
      </c>
      <c r="B345" t="s">
        <v>9</v>
      </c>
      <c r="C345" s="3">
        <v>39974.421967592592</v>
      </c>
      <c r="D345" s="3">
        <v>39974.425462962965</v>
      </c>
      <c r="E345" s="2">
        <f t="shared" si="25"/>
        <v>3.4953703725477681E-3</v>
      </c>
      <c r="F345" t="str">
        <f>CONCATENATE(INDEX(Telefonkönyv!$A$2:$A$63,MATCH('Hívások (2)'!A345,Telefonkönyv!$C$2:$C$63,0))," ",INDEX(Telefonkönyv!$B$2:$B$63,MATCH('Hívások (2)'!A345,Telefonkönyv!$C$2:$C$63,0)))</f>
        <v>Tringel Franciska ügyintéző</v>
      </c>
      <c r="G345" s="5">
        <f t="shared" si="26"/>
        <v>500</v>
      </c>
      <c r="H345" s="11" t="b">
        <f t="shared" si="27"/>
        <v>0</v>
      </c>
      <c r="I345" s="11" t="b">
        <f t="shared" si="28"/>
        <v>0</v>
      </c>
      <c r="J345" s="11" t="b">
        <f t="shared" si="29"/>
        <v>1</v>
      </c>
    </row>
    <row r="346" spans="1:10" x14ac:dyDescent="0.25">
      <c r="A346">
        <v>141</v>
      </c>
      <c r="B346" t="s">
        <v>10</v>
      </c>
      <c r="C346" s="3">
        <v>39974.42260416667</v>
      </c>
      <c r="D346" s="3">
        <v>39974.440520833334</v>
      </c>
      <c r="E346" s="2">
        <f t="shared" si="25"/>
        <v>1.7916666663950309E-2</v>
      </c>
      <c r="F346" t="str">
        <f>CONCATENATE(INDEX(Telefonkönyv!$A$2:$A$63,MATCH('Hívások (2)'!A346,Telefonkönyv!$C$2:$C$63,0))," ",INDEX(Telefonkönyv!$B$2:$B$63,MATCH('Hívások (2)'!A346,Telefonkönyv!$C$2:$C$63,0)))</f>
        <v>Harmath Szabolcs ügyintéző</v>
      </c>
      <c r="G346" s="5">
        <f t="shared" si="26"/>
        <v>2270</v>
      </c>
      <c r="H346" s="11" t="b">
        <f t="shared" si="27"/>
        <v>0</v>
      </c>
      <c r="I346" s="11" t="b">
        <f t="shared" si="28"/>
        <v>0</v>
      </c>
      <c r="J346" s="11" t="b">
        <f t="shared" si="29"/>
        <v>1</v>
      </c>
    </row>
    <row r="347" spans="1:10" x14ac:dyDescent="0.25">
      <c r="A347">
        <v>134</v>
      </c>
      <c r="B347" t="s">
        <v>4</v>
      </c>
      <c r="C347" s="3">
        <v>39974.430787037039</v>
      </c>
      <c r="D347" s="3">
        <v>39974.449282407404</v>
      </c>
      <c r="E347" s="2">
        <f t="shared" si="25"/>
        <v>1.8495370364689734E-2</v>
      </c>
      <c r="F347" t="str">
        <f>CONCATENATE(INDEX(Telefonkönyv!$A$2:$A$63,MATCH('Hívások (2)'!A347,Telefonkönyv!$C$2:$C$63,0))," ",INDEX(Telefonkönyv!$B$2:$B$63,MATCH('Hívások (2)'!A347,Telefonkönyv!$C$2:$C$63,0)))</f>
        <v>Kurinyec Kinga ügyintéző</v>
      </c>
      <c r="G347" s="5">
        <f t="shared" si="26"/>
        <v>1950</v>
      </c>
      <c r="H347" s="11" t="b">
        <f t="shared" si="27"/>
        <v>0</v>
      </c>
      <c r="I347" s="11" t="b">
        <f t="shared" si="28"/>
        <v>0</v>
      </c>
      <c r="J347" s="11" t="b">
        <f t="shared" si="29"/>
        <v>1</v>
      </c>
    </row>
    <row r="348" spans="1:10" x14ac:dyDescent="0.25">
      <c r="A348">
        <v>136</v>
      </c>
      <c r="B348" t="s">
        <v>11</v>
      </c>
      <c r="C348" s="3">
        <v>39974.434224537035</v>
      </c>
      <c r="D348" s="3">
        <v>39974.442766203705</v>
      </c>
      <c r="E348" s="2">
        <f t="shared" si="25"/>
        <v>8.5416666697710752E-3</v>
      </c>
      <c r="F348" t="str">
        <f>CONCATENATE(INDEX(Telefonkönyv!$A$2:$A$63,MATCH('Hívások (2)'!A348,Telefonkönyv!$C$2:$C$63,0))," ",INDEX(Telefonkönyv!$B$2:$B$63,MATCH('Hívások (2)'!A348,Telefonkönyv!$C$2:$C$63,0)))</f>
        <v>Kégli Máté ügyintéző</v>
      </c>
      <c r="G348" s="5">
        <f t="shared" si="26"/>
        <v>1085</v>
      </c>
      <c r="H348" s="11" t="b">
        <f t="shared" si="27"/>
        <v>0</v>
      </c>
      <c r="I348" s="11" t="b">
        <f t="shared" si="28"/>
        <v>0</v>
      </c>
      <c r="J348" s="11" t="b">
        <f t="shared" si="29"/>
        <v>1</v>
      </c>
    </row>
    <row r="349" spans="1:10" x14ac:dyDescent="0.25">
      <c r="A349">
        <v>145</v>
      </c>
      <c r="B349" t="s">
        <v>12</v>
      </c>
      <c r="C349" s="3">
        <v>39974.434594907405</v>
      </c>
      <c r="D349" s="3">
        <v>39974.466469907406</v>
      </c>
      <c r="E349" s="2">
        <f t="shared" si="25"/>
        <v>3.1875000000582077E-2</v>
      </c>
      <c r="F349" t="str">
        <f>CONCATENATE(INDEX(Telefonkönyv!$A$2:$A$63,MATCH('Hívások (2)'!A349,Telefonkönyv!$C$2:$C$63,0))," ",INDEX(Telefonkönyv!$B$2:$B$63,MATCH('Hívások (2)'!A349,Telefonkönyv!$C$2:$C$63,0)))</f>
        <v>Bednai Linda ügyintéző</v>
      </c>
      <c r="G349" s="5">
        <f t="shared" si="26"/>
        <v>3500</v>
      </c>
      <c r="H349" s="11" t="b">
        <f t="shared" si="27"/>
        <v>0</v>
      </c>
      <c r="I349" s="11" t="b">
        <f t="shared" si="28"/>
        <v>0</v>
      </c>
      <c r="J349" s="11" t="b">
        <f t="shared" si="29"/>
        <v>1</v>
      </c>
    </row>
    <row r="350" spans="1:10" x14ac:dyDescent="0.25">
      <c r="A350">
        <v>120</v>
      </c>
      <c r="B350" t="s">
        <v>12</v>
      </c>
      <c r="C350" s="3">
        <v>39974.435960648145</v>
      </c>
      <c r="D350" s="3">
        <v>39974.467083333337</v>
      </c>
      <c r="E350" s="2">
        <f t="shared" si="25"/>
        <v>3.1122685191803612E-2</v>
      </c>
      <c r="F350" t="str">
        <f>CONCATENATE(INDEX(Telefonkönyv!$A$2:$A$63,MATCH('Hívások (2)'!A350,Telefonkönyv!$C$2:$C$63,0))," ",INDEX(Telefonkönyv!$B$2:$B$63,MATCH('Hívások (2)'!A350,Telefonkönyv!$C$2:$C$63,0)))</f>
        <v>Szalay Ákos ügyintéző</v>
      </c>
      <c r="G350" s="5">
        <f t="shared" si="26"/>
        <v>3425</v>
      </c>
      <c r="H350" s="11" t="b">
        <f t="shared" si="27"/>
        <v>0</v>
      </c>
      <c r="I350" s="11" t="b">
        <f t="shared" si="28"/>
        <v>0</v>
      </c>
      <c r="J350" s="11" t="b">
        <f t="shared" si="29"/>
        <v>1</v>
      </c>
    </row>
    <row r="351" spans="1:10" x14ac:dyDescent="0.25">
      <c r="A351">
        <v>118</v>
      </c>
      <c r="B351" t="s">
        <v>5</v>
      </c>
      <c r="C351" s="3">
        <v>39974.436909722222</v>
      </c>
      <c r="D351" s="3">
        <v>39974.473738425928</v>
      </c>
      <c r="E351" s="2">
        <f t="shared" si="25"/>
        <v>3.6828703705396038E-2</v>
      </c>
      <c r="F351" t="str">
        <f>CONCATENATE(INDEX(Telefonkönyv!$A$2:$A$63,MATCH('Hívások (2)'!A351,Telefonkönyv!$C$2:$C$63,0))," ",INDEX(Telefonkönyv!$B$2:$B$63,MATCH('Hívások (2)'!A351,Telefonkönyv!$C$2:$C$63,0)))</f>
        <v>Ondrejó Anna ügyintéző</v>
      </c>
      <c r="G351" s="5">
        <f t="shared" si="26"/>
        <v>4365</v>
      </c>
      <c r="H351" s="11" t="b">
        <f t="shared" si="27"/>
        <v>0</v>
      </c>
      <c r="I351" s="11" t="b">
        <f t="shared" si="28"/>
        <v>0</v>
      </c>
      <c r="J351" s="11" t="b">
        <f t="shared" si="29"/>
        <v>1</v>
      </c>
    </row>
    <row r="352" spans="1:10" x14ac:dyDescent="0.25">
      <c r="A352">
        <v>111</v>
      </c>
      <c r="B352" t="s">
        <v>15</v>
      </c>
      <c r="C352" s="3">
        <v>39974.437152777777</v>
      </c>
      <c r="D352" s="3">
        <v>39974.441064814811</v>
      </c>
      <c r="E352" s="2">
        <f t="shared" si="25"/>
        <v>3.9120370347518474E-3</v>
      </c>
      <c r="F352" t="str">
        <f>CONCATENATE(INDEX(Telefonkönyv!$A$2:$A$63,MATCH('Hívások (2)'!A352,Telefonkönyv!$C$2:$C$63,0))," ",INDEX(Telefonkönyv!$B$2:$B$63,MATCH('Hívások (2)'!A352,Telefonkönyv!$C$2:$C$63,0)))</f>
        <v>Badacsonyi Krisztián ügyintéző</v>
      </c>
      <c r="G352" s="5">
        <f t="shared" si="26"/>
        <v>570</v>
      </c>
      <c r="H352" s="11" t="b">
        <f t="shared" si="27"/>
        <v>0</v>
      </c>
      <c r="I352" s="11" t="b">
        <f t="shared" si="28"/>
        <v>0</v>
      </c>
      <c r="J352" s="11" t="b">
        <f t="shared" si="29"/>
        <v>1</v>
      </c>
    </row>
    <row r="353" spans="1:10" x14ac:dyDescent="0.25">
      <c r="A353">
        <v>140</v>
      </c>
      <c r="B353" t="s">
        <v>5</v>
      </c>
      <c r="C353" s="3">
        <v>39974.437997685185</v>
      </c>
      <c r="D353" s="3">
        <v>39974.473113425927</v>
      </c>
      <c r="E353" s="2">
        <f t="shared" si="25"/>
        <v>3.5115740742185153E-2</v>
      </c>
      <c r="F353" t="str">
        <f>CONCATENATE(INDEX(Telefonkönyv!$A$2:$A$63,MATCH('Hívások (2)'!A353,Telefonkönyv!$C$2:$C$63,0))," ",INDEX(Telefonkönyv!$B$2:$B$63,MATCH('Hívások (2)'!A353,Telefonkönyv!$C$2:$C$63,0)))</f>
        <v>Szunomár Flóra ügyintéző</v>
      </c>
      <c r="G353" s="5">
        <f t="shared" si="26"/>
        <v>4125</v>
      </c>
      <c r="H353" s="11" t="b">
        <f t="shared" si="27"/>
        <v>0</v>
      </c>
      <c r="I353" s="11" t="b">
        <f t="shared" si="28"/>
        <v>0</v>
      </c>
      <c r="J353" s="11" t="b">
        <f t="shared" si="29"/>
        <v>1</v>
      </c>
    </row>
    <row r="354" spans="1:10" x14ac:dyDescent="0.25">
      <c r="A354">
        <v>115</v>
      </c>
      <c r="B354" t="s">
        <v>14</v>
      </c>
      <c r="C354" s="3">
        <v>39974.441365740742</v>
      </c>
      <c r="D354" s="3">
        <v>39974.480034722219</v>
      </c>
      <c r="E354" s="2">
        <f t="shared" si="25"/>
        <v>3.866898147680331E-2</v>
      </c>
      <c r="F354" t="str">
        <f>CONCATENATE(INDEX(Telefonkönyv!$A$2:$A$63,MATCH('Hívások (2)'!A354,Telefonkönyv!$C$2:$C$63,0))," ",INDEX(Telefonkönyv!$B$2:$B$63,MATCH('Hívások (2)'!A354,Telefonkönyv!$C$2:$C$63,0)))</f>
        <v>Marosi István ügyintéző</v>
      </c>
      <c r="G354" s="5">
        <f t="shared" si="26"/>
        <v>4525</v>
      </c>
      <c r="H354" s="11" t="b">
        <f t="shared" si="27"/>
        <v>0</v>
      </c>
      <c r="I354" s="11" t="b">
        <f t="shared" si="28"/>
        <v>0</v>
      </c>
      <c r="J354" s="11" t="b">
        <f t="shared" si="29"/>
        <v>1</v>
      </c>
    </row>
    <row r="355" spans="1:10" x14ac:dyDescent="0.25">
      <c r="A355">
        <v>160</v>
      </c>
      <c r="B355" t="s">
        <v>14</v>
      </c>
      <c r="C355" s="3">
        <v>39974.450057870374</v>
      </c>
      <c r="D355" s="3">
        <v>39974.468518518515</v>
      </c>
      <c r="E355" s="2">
        <f t="shared" si="25"/>
        <v>1.8460648141626734E-2</v>
      </c>
      <c r="F355" t="str">
        <f>CONCATENATE(INDEX(Telefonkönyv!$A$2:$A$63,MATCH('Hívások (2)'!A355,Telefonkönyv!$C$2:$C$63,0))," ",INDEX(Telefonkönyv!$B$2:$B$63,MATCH('Hívások (2)'!A355,Telefonkönyv!$C$2:$C$63,0)))</f>
        <v>Fosztó Gábor ügyintéző</v>
      </c>
      <c r="G355" s="5">
        <f t="shared" si="26"/>
        <v>2205</v>
      </c>
      <c r="H355" s="11" t="b">
        <f t="shared" si="27"/>
        <v>0</v>
      </c>
      <c r="I355" s="11" t="b">
        <f t="shared" si="28"/>
        <v>0</v>
      </c>
      <c r="J355" s="11" t="b">
        <f t="shared" si="29"/>
        <v>1</v>
      </c>
    </row>
    <row r="356" spans="1:10" x14ac:dyDescent="0.25">
      <c r="A356">
        <v>132</v>
      </c>
      <c r="B356" t="s">
        <v>5</v>
      </c>
      <c r="C356" s="3">
        <v>39974.45585648148</v>
      </c>
      <c r="D356" s="3">
        <v>39974.464525462965</v>
      </c>
      <c r="E356" s="2">
        <f t="shared" si="25"/>
        <v>8.668981485243421E-3</v>
      </c>
      <c r="F356" t="str">
        <f>CONCATENATE(INDEX(Telefonkönyv!$A$2:$A$63,MATCH('Hívások (2)'!A356,Telefonkönyv!$C$2:$C$63,0))," ",INDEX(Telefonkönyv!$B$2:$B$63,MATCH('Hívások (2)'!A356,Telefonkönyv!$C$2:$C$63,0)))</f>
        <v>Pap Zsófia ügyintéző</v>
      </c>
      <c r="G356" s="5">
        <f t="shared" si="26"/>
        <v>1085</v>
      </c>
      <c r="H356" s="11" t="b">
        <f t="shared" si="27"/>
        <v>0</v>
      </c>
      <c r="I356" s="11" t="b">
        <f t="shared" si="28"/>
        <v>0</v>
      </c>
      <c r="J356" s="11" t="b">
        <f t="shared" si="29"/>
        <v>1</v>
      </c>
    </row>
    <row r="357" spans="1:10" x14ac:dyDescent="0.25">
      <c r="A357">
        <v>119</v>
      </c>
      <c r="B357" t="s">
        <v>10</v>
      </c>
      <c r="C357" s="3">
        <v>39974.458715277775</v>
      </c>
      <c r="D357" s="3">
        <v>39974.490254629629</v>
      </c>
      <c r="E357" s="2">
        <f t="shared" si="25"/>
        <v>3.1539351854007691E-2</v>
      </c>
      <c r="F357" t="str">
        <f>CONCATENATE(INDEX(Telefonkönyv!$A$2:$A$63,MATCH('Hívások (2)'!A357,Telefonkönyv!$C$2:$C$63,0))," ",INDEX(Telefonkönyv!$B$2:$B$63,MATCH('Hívások (2)'!A357,Telefonkönyv!$C$2:$C$63,0)))</f>
        <v>Kövér Krisztina ügyintéző</v>
      </c>
      <c r="G357" s="5">
        <f t="shared" si="26"/>
        <v>3970</v>
      </c>
      <c r="H357" s="11" t="b">
        <f t="shared" si="27"/>
        <v>0</v>
      </c>
      <c r="I357" s="11" t="b">
        <f t="shared" si="28"/>
        <v>0</v>
      </c>
      <c r="J357" s="11" t="b">
        <f t="shared" si="29"/>
        <v>1</v>
      </c>
    </row>
    <row r="358" spans="1:10" x14ac:dyDescent="0.25">
      <c r="A358">
        <v>148</v>
      </c>
      <c r="B358" t="s">
        <v>5</v>
      </c>
      <c r="C358" s="3">
        <v>39974.469965277778</v>
      </c>
      <c r="D358" s="3">
        <v>39974.503125000003</v>
      </c>
      <c r="E358" s="2">
        <f t="shared" si="25"/>
        <v>3.3159722224809229E-2</v>
      </c>
      <c r="F358" t="str">
        <f>CONCATENATE(INDEX(Telefonkönyv!$A$2:$A$63,MATCH('Hívások (2)'!A358,Telefonkönyv!$C$2:$C$63,0))," ",INDEX(Telefonkönyv!$B$2:$B$63,MATCH('Hívások (2)'!A358,Telefonkönyv!$C$2:$C$63,0)))</f>
        <v>Mester Zsuzsa középvezető</v>
      </c>
      <c r="G358" s="5">
        <f t="shared" si="26"/>
        <v>3885</v>
      </c>
      <c r="H358" s="11" t="b">
        <f t="shared" si="27"/>
        <v>0</v>
      </c>
      <c r="I358" s="11" t="b">
        <f t="shared" si="28"/>
        <v>0</v>
      </c>
      <c r="J358" s="11" t="b">
        <f t="shared" si="29"/>
        <v>1</v>
      </c>
    </row>
    <row r="359" spans="1:10" x14ac:dyDescent="0.25">
      <c r="A359">
        <v>107</v>
      </c>
      <c r="B359" t="s">
        <v>7</v>
      </c>
      <c r="C359" s="3">
        <v>39974.475474537037</v>
      </c>
      <c r="D359" s="3">
        <v>39974.478310185186</v>
      </c>
      <c r="E359" s="2">
        <f t="shared" si="25"/>
        <v>2.8356481489026919E-3</v>
      </c>
      <c r="F359" t="str">
        <f>CONCATENATE(INDEX(Telefonkönyv!$A$2:$A$63,MATCH('Hívások (2)'!A359,Telefonkönyv!$C$2:$C$63,0))," ",INDEX(Telefonkönyv!$B$2:$B$63,MATCH('Hívások (2)'!A359,Telefonkönyv!$C$2:$C$63,0)))</f>
        <v>Gál Fruzsina ügyintéző</v>
      </c>
      <c r="G359" s="5">
        <f t="shared" si="26"/>
        <v>425</v>
      </c>
      <c r="H359" s="11" t="b">
        <f t="shared" si="27"/>
        <v>0</v>
      </c>
      <c r="I359" s="11" t="b">
        <f t="shared" si="28"/>
        <v>0</v>
      </c>
      <c r="J359" s="11" t="b">
        <f t="shared" si="29"/>
        <v>1</v>
      </c>
    </row>
    <row r="360" spans="1:10" x14ac:dyDescent="0.25">
      <c r="A360">
        <v>127</v>
      </c>
      <c r="B360" t="s">
        <v>4</v>
      </c>
      <c r="C360" s="3">
        <v>39974.479583333334</v>
      </c>
      <c r="D360" s="3">
        <v>39974.51458333333</v>
      </c>
      <c r="E360" s="2">
        <f t="shared" si="25"/>
        <v>3.4999999996216502E-2</v>
      </c>
      <c r="F360" t="str">
        <f>CONCATENATE(INDEX(Telefonkönyv!$A$2:$A$63,MATCH('Hívások (2)'!A360,Telefonkönyv!$C$2:$C$63,0))," ",INDEX(Telefonkönyv!$B$2:$B$63,MATCH('Hívások (2)'!A360,Telefonkönyv!$C$2:$C$63,0)))</f>
        <v>Polgár Zsuzsa ügyintéző</v>
      </c>
      <c r="G360" s="5">
        <f t="shared" si="26"/>
        <v>3630</v>
      </c>
      <c r="H360" s="11" t="b">
        <f t="shared" si="27"/>
        <v>0</v>
      </c>
      <c r="I360" s="11" t="b">
        <f t="shared" si="28"/>
        <v>0</v>
      </c>
      <c r="J360" s="11" t="b">
        <f t="shared" si="29"/>
        <v>1</v>
      </c>
    </row>
    <row r="361" spans="1:10" x14ac:dyDescent="0.25">
      <c r="A361">
        <v>117</v>
      </c>
      <c r="B361" t="s">
        <v>5</v>
      </c>
      <c r="C361" s="3">
        <v>39974.480266203704</v>
      </c>
      <c r="D361" s="3">
        <v>39974.498807870368</v>
      </c>
      <c r="E361" s="2">
        <f t="shared" si="25"/>
        <v>1.8541666664532386E-2</v>
      </c>
      <c r="F361" t="str">
        <f>CONCATENATE(INDEX(Telefonkönyv!$A$2:$A$63,MATCH('Hívások (2)'!A361,Telefonkönyv!$C$2:$C$63,0))," ",INDEX(Telefonkönyv!$B$2:$B$63,MATCH('Hívások (2)'!A361,Telefonkönyv!$C$2:$C$63,0)))</f>
        <v>Ordasi Judit ügyintéző</v>
      </c>
      <c r="G361" s="5">
        <f t="shared" si="26"/>
        <v>2205</v>
      </c>
      <c r="H361" s="11" t="b">
        <f t="shared" si="27"/>
        <v>0</v>
      </c>
      <c r="I361" s="11" t="b">
        <f t="shared" si="28"/>
        <v>0</v>
      </c>
      <c r="J361" s="11" t="b">
        <f t="shared" si="29"/>
        <v>1</v>
      </c>
    </row>
    <row r="362" spans="1:10" x14ac:dyDescent="0.25">
      <c r="A362">
        <v>146</v>
      </c>
      <c r="B362" t="s">
        <v>7</v>
      </c>
      <c r="C362" s="3">
        <v>39974.483842592592</v>
      </c>
      <c r="D362" s="3">
        <v>39974.493009259262</v>
      </c>
      <c r="E362" s="2">
        <f t="shared" si="25"/>
        <v>9.1666666703531519E-3</v>
      </c>
      <c r="F362" t="str">
        <f>CONCATENATE(INDEX(Telefonkönyv!$A$2:$A$63,MATCH('Hívások (2)'!A362,Telefonkönyv!$C$2:$C$63,0))," ",INDEX(Telefonkönyv!$B$2:$B$63,MATCH('Hívások (2)'!A362,Telefonkönyv!$C$2:$C$63,0)))</f>
        <v>Bartus Sándor felsővezető</v>
      </c>
      <c r="G362" s="5">
        <f t="shared" si="26"/>
        <v>1100</v>
      </c>
      <c r="H362" s="11" t="b">
        <f t="shared" si="27"/>
        <v>0</v>
      </c>
      <c r="I362" s="11" t="b">
        <f t="shared" si="28"/>
        <v>0</v>
      </c>
      <c r="J362" s="11" t="b">
        <f t="shared" si="29"/>
        <v>1</v>
      </c>
    </row>
    <row r="363" spans="1:10" x14ac:dyDescent="0.25">
      <c r="A363">
        <v>125</v>
      </c>
      <c r="B363" t="s">
        <v>8</v>
      </c>
      <c r="C363" s="3">
        <v>39974.484097222223</v>
      </c>
      <c r="D363" s="3">
        <v>39974.504050925927</v>
      </c>
      <c r="E363" s="2">
        <f t="shared" si="25"/>
        <v>1.9953703704231884E-2</v>
      </c>
      <c r="F363" t="str">
        <f>CONCATENATE(INDEX(Telefonkönyv!$A$2:$A$63,MATCH('Hívások (2)'!A363,Telefonkönyv!$C$2:$C$63,0))," ",INDEX(Telefonkönyv!$B$2:$B$63,MATCH('Hívások (2)'!A363,Telefonkönyv!$C$2:$C$63,0)))</f>
        <v>Éhes Piroska ügyintéző</v>
      </c>
      <c r="G363" s="5">
        <f t="shared" si="26"/>
        <v>2365</v>
      </c>
      <c r="H363" s="11" t="b">
        <f t="shared" si="27"/>
        <v>0</v>
      </c>
      <c r="I363" s="11" t="b">
        <f t="shared" si="28"/>
        <v>0</v>
      </c>
      <c r="J363" s="11" t="b">
        <f t="shared" si="29"/>
        <v>1</v>
      </c>
    </row>
    <row r="364" spans="1:10" x14ac:dyDescent="0.25">
      <c r="A364">
        <v>113</v>
      </c>
      <c r="B364" t="s">
        <v>7</v>
      </c>
      <c r="C364" s="3">
        <v>39974.486886574072</v>
      </c>
      <c r="D364" s="3">
        <v>39974.512060185189</v>
      </c>
      <c r="E364" s="2">
        <f t="shared" si="25"/>
        <v>2.5173611116770189E-2</v>
      </c>
      <c r="F364" t="str">
        <f>CONCATENATE(INDEX(Telefonkönyv!$A$2:$A$63,MATCH('Hívások (2)'!A364,Telefonkönyv!$C$2:$C$63,0))," ",INDEX(Telefonkönyv!$B$2:$B$63,MATCH('Hívások (2)'!A364,Telefonkönyv!$C$2:$C$63,0)))</f>
        <v>Toldi Tamás ügyintéző</v>
      </c>
      <c r="G364" s="5">
        <f t="shared" si="26"/>
        <v>2825</v>
      </c>
      <c r="H364" s="11" t="b">
        <f t="shared" si="27"/>
        <v>0</v>
      </c>
      <c r="I364" s="11" t="b">
        <f t="shared" si="28"/>
        <v>0</v>
      </c>
      <c r="J364" s="11" t="b">
        <f t="shared" si="29"/>
        <v>1</v>
      </c>
    </row>
    <row r="365" spans="1:10" x14ac:dyDescent="0.25">
      <c r="A365">
        <v>104</v>
      </c>
      <c r="B365" t="s">
        <v>5</v>
      </c>
      <c r="C365" s="3">
        <v>39974.492210648146</v>
      </c>
      <c r="D365" s="3">
        <v>39974.499837962961</v>
      </c>
      <c r="E365" s="2">
        <f t="shared" si="25"/>
        <v>7.6273148151813075E-3</v>
      </c>
      <c r="F365" t="str">
        <f>CONCATENATE(INDEX(Telefonkönyv!$A$2:$A$63,MATCH('Hívások (2)'!A365,Telefonkönyv!$C$2:$C$63,0))," ",INDEX(Telefonkönyv!$B$2:$B$63,MATCH('Hívások (2)'!A365,Telefonkönyv!$C$2:$C$63,0)))</f>
        <v>Laki Tamara ügyintéző</v>
      </c>
      <c r="G365" s="5">
        <f t="shared" si="26"/>
        <v>925</v>
      </c>
      <c r="H365" s="11" t="b">
        <f t="shared" si="27"/>
        <v>0</v>
      </c>
      <c r="I365" s="11" t="b">
        <f t="shared" si="28"/>
        <v>0</v>
      </c>
      <c r="J365" s="11" t="b">
        <f t="shared" si="29"/>
        <v>1</v>
      </c>
    </row>
    <row r="366" spans="1:10" x14ac:dyDescent="0.25">
      <c r="A366">
        <v>126</v>
      </c>
      <c r="B366" t="s">
        <v>4</v>
      </c>
      <c r="C366" s="3">
        <v>39974.494837962964</v>
      </c>
      <c r="D366" s="3">
        <v>39974.534166666665</v>
      </c>
      <c r="E366" s="2">
        <f t="shared" si="25"/>
        <v>3.9328703700448386E-2</v>
      </c>
      <c r="F366" t="str">
        <f>CONCATENATE(INDEX(Telefonkönyv!$A$2:$A$63,MATCH('Hívások (2)'!A366,Telefonkönyv!$C$2:$C$63,0))," ",INDEX(Telefonkönyv!$B$2:$B$63,MATCH('Hívások (2)'!A366,Telefonkönyv!$C$2:$C$63,0)))</f>
        <v>Hadviga Márton ügyintéző</v>
      </c>
      <c r="G366" s="5">
        <f t="shared" si="26"/>
        <v>4050</v>
      </c>
      <c r="H366" s="11" t="b">
        <f t="shared" si="27"/>
        <v>0</v>
      </c>
      <c r="I366" s="11" t="b">
        <f t="shared" si="28"/>
        <v>0</v>
      </c>
      <c r="J366" s="11" t="b">
        <f t="shared" si="29"/>
        <v>1</v>
      </c>
    </row>
    <row r="367" spans="1:10" x14ac:dyDescent="0.25">
      <c r="A367">
        <v>107</v>
      </c>
      <c r="B367" t="s">
        <v>7</v>
      </c>
      <c r="C367" s="3">
        <v>39974.496157407404</v>
      </c>
      <c r="D367" s="3">
        <v>39974.496782407405</v>
      </c>
      <c r="E367" s="2">
        <f t="shared" si="25"/>
        <v>6.2500000058207661E-4</v>
      </c>
      <c r="F367" t="str">
        <f>CONCATENATE(INDEX(Telefonkönyv!$A$2:$A$63,MATCH('Hívások (2)'!A367,Telefonkönyv!$C$2:$C$63,0))," ",INDEX(Telefonkönyv!$B$2:$B$63,MATCH('Hívások (2)'!A367,Telefonkönyv!$C$2:$C$63,0)))</f>
        <v>Gál Fruzsina ügyintéző</v>
      </c>
      <c r="G367" s="5">
        <f t="shared" si="26"/>
        <v>125</v>
      </c>
      <c r="H367" s="11" t="b">
        <f t="shared" si="27"/>
        <v>0</v>
      </c>
      <c r="I367" s="11" t="b">
        <f t="shared" si="28"/>
        <v>0</v>
      </c>
      <c r="J367" s="11" t="b">
        <f t="shared" si="29"/>
        <v>1</v>
      </c>
    </row>
    <row r="368" spans="1:10" x14ac:dyDescent="0.25">
      <c r="A368">
        <v>118</v>
      </c>
      <c r="B368" t="s">
        <v>5</v>
      </c>
      <c r="C368" s="3">
        <v>39974.496805555558</v>
      </c>
      <c r="D368" s="3">
        <v>39974.502881944441</v>
      </c>
      <c r="E368" s="2">
        <f t="shared" si="25"/>
        <v>6.0763888832298107E-3</v>
      </c>
      <c r="F368" t="str">
        <f>CONCATENATE(INDEX(Telefonkönyv!$A$2:$A$63,MATCH('Hívások (2)'!A368,Telefonkönyv!$C$2:$C$63,0))," ",INDEX(Telefonkönyv!$B$2:$B$63,MATCH('Hívások (2)'!A368,Telefonkönyv!$C$2:$C$63,0)))</f>
        <v>Ondrejó Anna ügyintéző</v>
      </c>
      <c r="G368" s="5">
        <f t="shared" si="26"/>
        <v>765</v>
      </c>
      <c r="H368" s="11" t="b">
        <f t="shared" si="27"/>
        <v>0</v>
      </c>
      <c r="I368" s="11" t="b">
        <f t="shared" si="28"/>
        <v>0</v>
      </c>
      <c r="J368" s="11" t="b">
        <f t="shared" si="29"/>
        <v>1</v>
      </c>
    </row>
    <row r="369" spans="1:10" x14ac:dyDescent="0.25">
      <c r="A369">
        <v>115</v>
      </c>
      <c r="B369" t="s">
        <v>14</v>
      </c>
      <c r="C369" s="3">
        <v>39974.502418981479</v>
      </c>
      <c r="D369" s="3">
        <v>39974.503252314818</v>
      </c>
      <c r="E369" s="2">
        <f t="shared" si="25"/>
        <v>8.3333333896007389E-4</v>
      </c>
      <c r="F369" t="str">
        <f>CONCATENATE(INDEX(Telefonkönyv!$A$2:$A$63,MATCH('Hívások (2)'!A369,Telefonkönyv!$C$2:$C$63,0))," ",INDEX(Telefonkönyv!$B$2:$B$63,MATCH('Hívások (2)'!A369,Telefonkönyv!$C$2:$C$63,0)))</f>
        <v>Marosi István ügyintéző</v>
      </c>
      <c r="G369" s="5">
        <f t="shared" si="26"/>
        <v>205</v>
      </c>
      <c r="H369" s="11" t="b">
        <f t="shared" si="27"/>
        <v>0</v>
      </c>
      <c r="I369" s="11" t="b">
        <f t="shared" si="28"/>
        <v>0</v>
      </c>
      <c r="J369" s="11" t="b">
        <f t="shared" si="29"/>
        <v>1</v>
      </c>
    </row>
    <row r="370" spans="1:10" x14ac:dyDescent="0.25">
      <c r="A370">
        <v>138</v>
      </c>
      <c r="B370" t="s">
        <v>5</v>
      </c>
      <c r="C370" s="3">
        <v>39974.504687499997</v>
      </c>
      <c r="D370" s="3">
        <v>39974.539444444446</v>
      </c>
      <c r="E370" s="2">
        <f t="shared" si="25"/>
        <v>3.475694444932742E-2</v>
      </c>
      <c r="F370" t="str">
        <f>CONCATENATE(INDEX(Telefonkönyv!$A$2:$A$63,MATCH('Hívások (2)'!A370,Telefonkönyv!$C$2:$C$63,0))," ",INDEX(Telefonkönyv!$B$2:$B$63,MATCH('Hívások (2)'!A370,Telefonkönyv!$C$2:$C$63,0)))</f>
        <v>Cserta Péter ügyintéző</v>
      </c>
      <c r="G370" s="5">
        <f t="shared" si="26"/>
        <v>4125</v>
      </c>
      <c r="H370" s="11" t="b">
        <f t="shared" si="27"/>
        <v>0</v>
      </c>
      <c r="I370" s="11" t="b">
        <f t="shared" si="28"/>
        <v>0</v>
      </c>
      <c r="J370" s="11" t="b">
        <f t="shared" si="29"/>
        <v>1</v>
      </c>
    </row>
    <row r="371" spans="1:10" x14ac:dyDescent="0.25">
      <c r="A371">
        <v>106</v>
      </c>
      <c r="B371" t="s">
        <v>8</v>
      </c>
      <c r="C371" s="3">
        <v>39974.509699074071</v>
      </c>
      <c r="D371" s="3">
        <v>39974.515613425923</v>
      </c>
      <c r="E371" s="2">
        <f t="shared" si="25"/>
        <v>5.914351851970423E-3</v>
      </c>
      <c r="F371" t="str">
        <f>CONCATENATE(INDEX(Telefonkönyv!$A$2:$A$63,MATCH('Hívások (2)'!A371,Telefonkönyv!$C$2:$C$63,0))," ",INDEX(Telefonkönyv!$B$2:$B$63,MATCH('Hívások (2)'!A371,Telefonkönyv!$C$2:$C$63,0)))</f>
        <v>Kalincsák Hanga ügyintéző</v>
      </c>
      <c r="G371" s="5">
        <f t="shared" si="26"/>
        <v>765</v>
      </c>
      <c r="H371" s="11" t="b">
        <f t="shared" si="27"/>
        <v>0</v>
      </c>
      <c r="I371" s="11" t="b">
        <f t="shared" si="28"/>
        <v>0</v>
      </c>
      <c r="J371" s="11" t="b">
        <f t="shared" si="29"/>
        <v>1</v>
      </c>
    </row>
    <row r="372" spans="1:10" x14ac:dyDescent="0.25">
      <c r="A372">
        <v>137</v>
      </c>
      <c r="B372" t="s">
        <v>9</v>
      </c>
      <c r="C372" s="3">
        <v>39974.51153935185</v>
      </c>
      <c r="D372" s="3">
        <v>39974.517361111109</v>
      </c>
      <c r="E372" s="2">
        <f t="shared" si="25"/>
        <v>5.8217592595610768E-3</v>
      </c>
      <c r="F372" t="str">
        <f>CONCATENATE(INDEX(Telefonkönyv!$A$2:$A$63,MATCH('Hívások (2)'!A372,Telefonkönyv!$C$2:$C$63,0))," ",INDEX(Telefonkönyv!$B$2:$B$63,MATCH('Hívások (2)'!A372,Telefonkönyv!$C$2:$C$63,0)))</f>
        <v>Bertalan József ügyintéző</v>
      </c>
      <c r="G372" s="5">
        <f t="shared" si="26"/>
        <v>725</v>
      </c>
      <c r="H372" s="11" t="b">
        <f t="shared" si="27"/>
        <v>0</v>
      </c>
      <c r="I372" s="11" t="b">
        <f t="shared" si="28"/>
        <v>0</v>
      </c>
      <c r="J372" s="11" t="b">
        <f t="shared" si="29"/>
        <v>1</v>
      </c>
    </row>
    <row r="373" spans="1:10" x14ac:dyDescent="0.25">
      <c r="A373">
        <v>155</v>
      </c>
      <c r="B373" t="s">
        <v>9</v>
      </c>
      <c r="C373" s="3">
        <v>39974.512499999997</v>
      </c>
      <c r="D373" s="3">
        <v>39974.513460648152</v>
      </c>
      <c r="E373" s="2">
        <f t="shared" si="25"/>
        <v>9.6064815443241969E-4</v>
      </c>
      <c r="F373" t="str">
        <f>CONCATENATE(INDEX(Telefonkönyv!$A$2:$A$63,MATCH('Hívások (2)'!A373,Telefonkönyv!$C$2:$C$63,0))," ",INDEX(Telefonkönyv!$B$2:$B$63,MATCH('Hívások (2)'!A373,Telefonkönyv!$C$2:$C$63,0)))</f>
        <v>Bölöni Antal ügyintéző</v>
      </c>
      <c r="G373" s="5">
        <f t="shared" si="26"/>
        <v>200</v>
      </c>
      <c r="H373" s="11" t="b">
        <f t="shared" si="27"/>
        <v>0</v>
      </c>
      <c r="I373" s="11" t="b">
        <f t="shared" si="28"/>
        <v>0</v>
      </c>
      <c r="J373" s="11" t="b">
        <f t="shared" si="29"/>
        <v>1</v>
      </c>
    </row>
    <row r="374" spans="1:10" x14ac:dyDescent="0.25">
      <c r="A374">
        <v>118</v>
      </c>
      <c r="B374" t="s">
        <v>5</v>
      </c>
      <c r="C374" s="3">
        <v>39974.517800925925</v>
      </c>
      <c r="D374" s="3">
        <v>39974.552835648145</v>
      </c>
      <c r="E374" s="2">
        <f t="shared" si="25"/>
        <v>3.5034722219279502E-2</v>
      </c>
      <c r="F374" t="str">
        <f>CONCATENATE(INDEX(Telefonkönyv!$A$2:$A$63,MATCH('Hívások (2)'!A374,Telefonkönyv!$C$2:$C$63,0))," ",INDEX(Telefonkönyv!$B$2:$B$63,MATCH('Hívások (2)'!A374,Telefonkönyv!$C$2:$C$63,0)))</f>
        <v>Ondrejó Anna ügyintéző</v>
      </c>
      <c r="G374" s="5">
        <f t="shared" si="26"/>
        <v>4125</v>
      </c>
      <c r="H374" s="11" t="b">
        <f t="shared" si="27"/>
        <v>1</v>
      </c>
      <c r="I374" s="11" t="b">
        <f t="shared" si="28"/>
        <v>0</v>
      </c>
      <c r="J374" s="11" t="b">
        <f t="shared" si="29"/>
        <v>0</v>
      </c>
    </row>
    <row r="375" spans="1:10" x14ac:dyDescent="0.25">
      <c r="A375">
        <v>124</v>
      </c>
      <c r="B375" t="s">
        <v>13</v>
      </c>
      <c r="C375" s="3">
        <v>39974.518842592595</v>
      </c>
      <c r="D375" s="3">
        <v>39974.527962962966</v>
      </c>
      <c r="E375" s="2">
        <f t="shared" si="25"/>
        <v>9.1203703705104999E-3</v>
      </c>
      <c r="F375" t="str">
        <f>CONCATENATE(INDEX(Telefonkönyv!$A$2:$A$63,MATCH('Hívások (2)'!A375,Telefonkönyv!$C$2:$C$63,0))," ",INDEX(Telefonkönyv!$B$2:$B$63,MATCH('Hívások (2)'!A375,Telefonkönyv!$C$2:$C$63,0)))</f>
        <v>Gelencsér László ügyintéző</v>
      </c>
      <c r="G375" s="5">
        <f t="shared" si="26"/>
        <v>1165</v>
      </c>
      <c r="H375" s="11" t="b">
        <f t="shared" si="27"/>
        <v>0</v>
      </c>
      <c r="I375" s="11" t="b">
        <f t="shared" si="28"/>
        <v>0</v>
      </c>
      <c r="J375" s="11" t="b">
        <f t="shared" si="29"/>
        <v>1</v>
      </c>
    </row>
    <row r="376" spans="1:10" x14ac:dyDescent="0.25">
      <c r="A376">
        <v>127</v>
      </c>
      <c r="B376" t="s">
        <v>4</v>
      </c>
      <c r="C376" s="3">
        <v>39974.518888888888</v>
      </c>
      <c r="D376" s="3">
        <v>39974.519606481481</v>
      </c>
      <c r="E376" s="2">
        <f t="shared" si="25"/>
        <v>7.1759259299142286E-4</v>
      </c>
      <c r="F376" t="str">
        <f>CONCATENATE(INDEX(Telefonkönyv!$A$2:$A$63,MATCH('Hívások (2)'!A376,Telefonkönyv!$C$2:$C$63,0))," ",INDEX(Telefonkönyv!$B$2:$B$63,MATCH('Hívások (2)'!A376,Telefonkönyv!$C$2:$C$63,0)))</f>
        <v>Polgár Zsuzsa ügyintéző</v>
      </c>
      <c r="G376" s="5">
        <f t="shared" si="26"/>
        <v>200</v>
      </c>
      <c r="H376" s="11" t="b">
        <f t="shared" si="27"/>
        <v>0</v>
      </c>
      <c r="I376" s="11" t="b">
        <f t="shared" si="28"/>
        <v>0</v>
      </c>
      <c r="J376" s="11" t="b">
        <f t="shared" si="29"/>
        <v>1</v>
      </c>
    </row>
    <row r="377" spans="1:10" x14ac:dyDescent="0.25">
      <c r="A377">
        <v>125</v>
      </c>
      <c r="B377" t="s">
        <v>8</v>
      </c>
      <c r="C377" s="3">
        <v>39974.520277777781</v>
      </c>
      <c r="D377" s="3">
        <v>39974.532025462962</v>
      </c>
      <c r="E377" s="2">
        <f t="shared" si="25"/>
        <v>1.1747685181035195E-2</v>
      </c>
      <c r="F377" t="str">
        <f>CONCATENATE(INDEX(Telefonkönyv!$A$2:$A$63,MATCH('Hívások (2)'!A377,Telefonkönyv!$C$2:$C$63,0))," ",INDEX(Telefonkönyv!$B$2:$B$63,MATCH('Hívások (2)'!A377,Telefonkönyv!$C$2:$C$63,0)))</f>
        <v>Éhes Piroska ügyintéző</v>
      </c>
      <c r="G377" s="5">
        <f t="shared" si="26"/>
        <v>1405</v>
      </c>
      <c r="H377" s="11" t="b">
        <f t="shared" si="27"/>
        <v>0</v>
      </c>
      <c r="I377" s="11" t="b">
        <f t="shared" si="28"/>
        <v>0</v>
      </c>
      <c r="J377" s="11" t="b">
        <f t="shared" si="29"/>
        <v>1</v>
      </c>
    </row>
    <row r="378" spans="1:10" x14ac:dyDescent="0.25">
      <c r="A378">
        <v>137</v>
      </c>
      <c r="B378" t="s">
        <v>9</v>
      </c>
      <c r="C378" s="3">
        <v>39974.521377314813</v>
      </c>
      <c r="D378" s="3">
        <v>39974.562581018516</v>
      </c>
      <c r="E378" s="2">
        <f t="shared" si="25"/>
        <v>4.1203703702194616E-2</v>
      </c>
      <c r="F378" t="str">
        <f>CONCATENATE(INDEX(Telefonkönyv!$A$2:$A$63,MATCH('Hívások (2)'!A378,Telefonkönyv!$C$2:$C$63,0))," ",INDEX(Telefonkönyv!$B$2:$B$63,MATCH('Hívások (2)'!A378,Telefonkönyv!$C$2:$C$63,0)))</f>
        <v>Bertalan József ügyintéző</v>
      </c>
      <c r="G378" s="5">
        <f t="shared" si="26"/>
        <v>4550</v>
      </c>
      <c r="H378" s="11" t="b">
        <f t="shared" si="27"/>
        <v>0</v>
      </c>
      <c r="I378" s="11" t="b">
        <f t="shared" si="28"/>
        <v>0</v>
      </c>
      <c r="J378" s="11" t="b">
        <f t="shared" si="29"/>
        <v>1</v>
      </c>
    </row>
    <row r="379" spans="1:10" x14ac:dyDescent="0.25">
      <c r="A379">
        <v>104</v>
      </c>
      <c r="B379" t="s">
        <v>5</v>
      </c>
      <c r="C379" s="3">
        <v>39974.528090277781</v>
      </c>
      <c r="D379" s="3">
        <v>39974.554375</v>
      </c>
      <c r="E379" s="2">
        <f t="shared" si="25"/>
        <v>2.6284722218406387E-2</v>
      </c>
      <c r="F379" t="str">
        <f>CONCATENATE(INDEX(Telefonkönyv!$A$2:$A$63,MATCH('Hívások (2)'!A379,Telefonkönyv!$C$2:$C$63,0))," ",INDEX(Telefonkönyv!$B$2:$B$63,MATCH('Hívások (2)'!A379,Telefonkönyv!$C$2:$C$63,0)))</f>
        <v>Laki Tamara ügyintéző</v>
      </c>
      <c r="G379" s="5">
        <f t="shared" si="26"/>
        <v>3085</v>
      </c>
      <c r="H379" s="11" t="b">
        <f t="shared" si="27"/>
        <v>1</v>
      </c>
      <c r="I379" s="11" t="b">
        <f t="shared" si="28"/>
        <v>0</v>
      </c>
      <c r="J379" s="11" t="b">
        <f t="shared" si="29"/>
        <v>0</v>
      </c>
    </row>
    <row r="380" spans="1:10" x14ac:dyDescent="0.25">
      <c r="A380">
        <v>150</v>
      </c>
      <c r="B380" t="s">
        <v>5</v>
      </c>
      <c r="C380" s="3">
        <v>39974.528310185182</v>
      </c>
      <c r="D380" s="3">
        <v>39974.52988425926</v>
      </c>
      <c r="E380" s="2">
        <f t="shared" si="25"/>
        <v>1.5740740782348439E-3</v>
      </c>
      <c r="F380" t="str">
        <f>CONCATENATE(INDEX(Telefonkönyv!$A$2:$A$63,MATCH('Hívások (2)'!A380,Telefonkönyv!$C$2:$C$63,0))," ",INDEX(Telefonkönyv!$B$2:$B$63,MATCH('Hívások (2)'!A380,Telefonkönyv!$C$2:$C$63,0)))</f>
        <v>Virt Kornél ügyintéző</v>
      </c>
      <c r="G380" s="5">
        <f t="shared" si="26"/>
        <v>285</v>
      </c>
      <c r="H380" s="11" t="b">
        <f t="shared" si="27"/>
        <v>0</v>
      </c>
      <c r="I380" s="11" t="b">
        <f t="shared" si="28"/>
        <v>0</v>
      </c>
      <c r="J380" s="11" t="b">
        <f t="shared" si="29"/>
        <v>1</v>
      </c>
    </row>
    <row r="381" spans="1:10" x14ac:dyDescent="0.25">
      <c r="A381">
        <v>140</v>
      </c>
      <c r="B381" t="s">
        <v>5</v>
      </c>
      <c r="C381" s="3">
        <v>39974.530972222223</v>
      </c>
      <c r="D381" s="3">
        <v>39974.53733796296</v>
      </c>
      <c r="E381" s="2">
        <f t="shared" si="25"/>
        <v>6.3657407372375019E-3</v>
      </c>
      <c r="F381" t="str">
        <f>CONCATENATE(INDEX(Telefonkönyv!$A$2:$A$63,MATCH('Hívások (2)'!A381,Telefonkönyv!$C$2:$C$63,0))," ",INDEX(Telefonkönyv!$B$2:$B$63,MATCH('Hívások (2)'!A381,Telefonkönyv!$C$2:$C$63,0)))</f>
        <v>Szunomár Flóra ügyintéző</v>
      </c>
      <c r="G381" s="5">
        <f t="shared" si="26"/>
        <v>845</v>
      </c>
      <c r="H381" s="11" t="b">
        <f t="shared" si="27"/>
        <v>0</v>
      </c>
      <c r="I381" s="11" t="b">
        <f t="shared" si="28"/>
        <v>0</v>
      </c>
      <c r="J381" s="11" t="b">
        <f t="shared" si="29"/>
        <v>1</v>
      </c>
    </row>
    <row r="382" spans="1:10" x14ac:dyDescent="0.25">
      <c r="A382">
        <v>151</v>
      </c>
      <c r="B382" t="s">
        <v>15</v>
      </c>
      <c r="C382" s="3">
        <v>39974.532858796294</v>
      </c>
      <c r="D382" s="3">
        <v>39974.545069444444</v>
      </c>
      <c r="E382" s="2">
        <f t="shared" si="25"/>
        <v>1.2210648150357883E-2</v>
      </c>
      <c r="F382" t="str">
        <f>CONCATENATE(INDEX(Telefonkönyv!$A$2:$A$63,MATCH('Hívások (2)'!A382,Telefonkönyv!$C$2:$C$63,0))," ",INDEX(Telefonkönyv!$B$2:$B$63,MATCH('Hívások (2)'!A382,Telefonkönyv!$C$2:$C$63,0)))</f>
        <v>Lovas Helga ügyintéző</v>
      </c>
      <c r="G382" s="5">
        <f t="shared" si="26"/>
        <v>1590</v>
      </c>
      <c r="H382" s="11" t="b">
        <f t="shared" si="27"/>
        <v>0</v>
      </c>
      <c r="I382" s="11" t="b">
        <f t="shared" si="28"/>
        <v>0</v>
      </c>
      <c r="J382" s="11" t="b">
        <f t="shared" si="29"/>
        <v>1</v>
      </c>
    </row>
    <row r="383" spans="1:10" x14ac:dyDescent="0.25">
      <c r="A383">
        <v>121</v>
      </c>
      <c r="B383" t="s">
        <v>7</v>
      </c>
      <c r="C383" s="3">
        <v>39974.534560185188</v>
      </c>
      <c r="D383" s="3">
        <v>39974.5471875</v>
      </c>
      <c r="E383" s="2">
        <f t="shared" si="25"/>
        <v>1.2627314812561963E-2</v>
      </c>
      <c r="F383" t="str">
        <f>CONCATENATE(INDEX(Telefonkönyv!$A$2:$A$63,MATCH('Hívások (2)'!A383,Telefonkönyv!$C$2:$C$63,0))," ",INDEX(Telefonkönyv!$B$2:$B$63,MATCH('Hívások (2)'!A383,Telefonkönyv!$C$2:$C$63,0)))</f>
        <v>Palles Katalin ügyintéző</v>
      </c>
      <c r="G383" s="5">
        <f t="shared" si="26"/>
        <v>1475</v>
      </c>
      <c r="H383" s="11" t="b">
        <f t="shared" si="27"/>
        <v>0</v>
      </c>
      <c r="I383" s="11" t="b">
        <f t="shared" si="28"/>
        <v>0</v>
      </c>
      <c r="J383" s="11" t="b">
        <f t="shared" si="29"/>
        <v>1</v>
      </c>
    </row>
    <row r="384" spans="1:10" x14ac:dyDescent="0.25">
      <c r="A384">
        <v>159</v>
      </c>
      <c r="B384" t="s">
        <v>4</v>
      </c>
      <c r="C384" s="3">
        <v>39974.535729166666</v>
      </c>
      <c r="D384" s="3">
        <v>39974.544444444444</v>
      </c>
      <c r="E384" s="2">
        <f t="shared" si="25"/>
        <v>8.7152777778101154E-3</v>
      </c>
      <c r="F384" t="str">
        <f>CONCATENATE(INDEX(Telefonkönyv!$A$2:$A$63,MATCH('Hívások (2)'!A384,Telefonkönyv!$C$2:$C$63,0))," ",INDEX(Telefonkönyv!$B$2:$B$63,MATCH('Hívások (2)'!A384,Telefonkönyv!$C$2:$C$63,0)))</f>
        <v>Pap Nikolett ügyintéző</v>
      </c>
      <c r="G384" s="5">
        <f t="shared" si="26"/>
        <v>970</v>
      </c>
      <c r="H384" s="11" t="b">
        <f t="shared" si="27"/>
        <v>0</v>
      </c>
      <c r="I384" s="11" t="b">
        <f t="shared" si="28"/>
        <v>0</v>
      </c>
      <c r="J384" s="11" t="b">
        <f t="shared" si="29"/>
        <v>1</v>
      </c>
    </row>
    <row r="385" spans="1:10" x14ac:dyDescent="0.25">
      <c r="A385">
        <v>107</v>
      </c>
      <c r="B385" t="s">
        <v>7</v>
      </c>
      <c r="C385" s="3">
        <v>39974.537037037036</v>
      </c>
      <c r="D385" s="3">
        <v>39974.559039351851</v>
      </c>
      <c r="E385" s="2">
        <f t="shared" si="25"/>
        <v>2.2002314814017154E-2</v>
      </c>
      <c r="F385" t="str">
        <f>CONCATENATE(INDEX(Telefonkönyv!$A$2:$A$63,MATCH('Hívások (2)'!A385,Telefonkönyv!$C$2:$C$63,0))," ",INDEX(Telefonkönyv!$B$2:$B$63,MATCH('Hívások (2)'!A385,Telefonkönyv!$C$2:$C$63,0)))</f>
        <v>Gál Fruzsina ügyintéző</v>
      </c>
      <c r="G385" s="5">
        <f t="shared" si="26"/>
        <v>2450</v>
      </c>
      <c r="H385" s="11" t="b">
        <f t="shared" si="27"/>
        <v>0</v>
      </c>
      <c r="I385" s="11" t="b">
        <f t="shared" si="28"/>
        <v>0</v>
      </c>
      <c r="J385" s="11" t="b">
        <f t="shared" si="29"/>
        <v>1</v>
      </c>
    </row>
    <row r="386" spans="1:10" x14ac:dyDescent="0.25">
      <c r="A386">
        <v>112</v>
      </c>
      <c r="B386" t="s">
        <v>13</v>
      </c>
      <c r="C386" s="3">
        <v>39974.539155092592</v>
      </c>
      <c r="D386" s="3">
        <v>39974.578819444447</v>
      </c>
      <c r="E386" s="2">
        <f t="shared" si="25"/>
        <v>3.9664351854298729E-2</v>
      </c>
      <c r="F386" t="str">
        <f>CONCATENATE(INDEX(Telefonkönyv!$A$2:$A$63,MATCH('Hívások (2)'!A386,Telefonkönyv!$C$2:$C$63,0))," ",INDEX(Telefonkönyv!$B$2:$B$63,MATCH('Hívások (2)'!A386,Telefonkönyv!$C$2:$C$63,0)))</f>
        <v>Tóth Vanda ügyintéző</v>
      </c>
      <c r="G386" s="5">
        <f t="shared" si="26"/>
        <v>4685</v>
      </c>
      <c r="H386" s="11" t="b">
        <f t="shared" si="27"/>
        <v>0</v>
      </c>
      <c r="I386" s="11" t="b">
        <f t="shared" si="28"/>
        <v>0</v>
      </c>
      <c r="J386" s="11" t="b">
        <f t="shared" si="29"/>
        <v>1</v>
      </c>
    </row>
    <row r="387" spans="1:10" x14ac:dyDescent="0.25">
      <c r="A387">
        <v>148</v>
      </c>
      <c r="B387" t="s">
        <v>5</v>
      </c>
      <c r="C387" s="3">
        <v>39974.551006944443</v>
      </c>
      <c r="D387" s="3">
        <v>39974.571967592594</v>
      </c>
      <c r="E387" s="2">
        <f t="shared" ref="E387:E450" si="30">D387-C387</f>
        <v>2.0960648151230998E-2</v>
      </c>
      <c r="F387" t="str">
        <f>CONCATENATE(INDEX(Telefonkönyv!$A$2:$A$63,MATCH('Hívások (2)'!A387,Telefonkönyv!$C$2:$C$63,0))," ",INDEX(Telefonkönyv!$B$2:$B$63,MATCH('Hívások (2)'!A387,Telefonkönyv!$C$2:$C$63,0)))</f>
        <v>Mester Zsuzsa középvezető</v>
      </c>
      <c r="G387" s="5">
        <f t="shared" ref="G387:G450" si="31">VLOOKUP(B387,$S$2:$V$13,3,FALSE)+IF(SECOND(E387)=0,MINUTE(E387),MINUTE(E387)+1)*VLOOKUP(B387,$S$2:$V$13,4,FALSE)</f>
        <v>2525</v>
      </c>
      <c r="H387" s="11" t="b">
        <f t="shared" ref="H387:H450" si="32">AND(MOD($C387+VLOOKUP($B387,$S$2:$T$13,2,TRUE)/24,1)&lt;TIME(9,0,0),MOD($D387+VLOOKUP($B387,$S$2:$T$13,2,TRUE)/24,1)&gt;=TIME(9,0,0))</f>
        <v>0</v>
      </c>
      <c r="I387" s="11" t="b">
        <f t="shared" ref="I387:I450" si="33">AND(MOD($C387+VLOOKUP($B387,$S$2:$T$13,2,TRUE)/24,1)&lt;=TIME(17,0,0),MOD($D387+VLOOKUP($B387,$S$2:$T$13,2,TRUE)/24,1)&gt;TIME(17,0,0))</f>
        <v>0</v>
      </c>
      <c r="J387" s="11" t="b">
        <f t="shared" ref="J387:J450" si="34">OR(MOD($C387+VLOOKUP($B387,$S$2:$T$13,2,TRUE)/24,1)&gt;TIME(17,0,0),MOD($D387+VLOOKUP($B387,$S$2:$T$13,2,TRUE)/24,1)&lt;TIME(9,0,0))</f>
        <v>0</v>
      </c>
    </row>
    <row r="388" spans="1:10" x14ac:dyDescent="0.25">
      <c r="A388">
        <v>111</v>
      </c>
      <c r="B388" t="s">
        <v>15</v>
      </c>
      <c r="C388" s="3">
        <v>39974.552523148152</v>
      </c>
      <c r="D388" s="3">
        <v>39974.574733796297</v>
      </c>
      <c r="E388" s="2">
        <f t="shared" si="30"/>
        <v>2.2210648145119194E-2</v>
      </c>
      <c r="F388" t="str">
        <f>CONCATENATE(INDEX(Telefonkönyv!$A$2:$A$63,MATCH('Hívások (2)'!A388,Telefonkönyv!$C$2:$C$63,0))," ",INDEX(Telefonkönyv!$B$2:$B$63,MATCH('Hívások (2)'!A388,Telefonkönyv!$C$2:$C$63,0)))</f>
        <v>Badacsonyi Krisztián ügyintéző</v>
      </c>
      <c r="G388" s="5">
        <f t="shared" si="31"/>
        <v>2780</v>
      </c>
      <c r="H388" s="11" t="b">
        <f t="shared" si="32"/>
        <v>0</v>
      </c>
      <c r="I388" s="11" t="b">
        <f t="shared" si="33"/>
        <v>0</v>
      </c>
      <c r="J388" s="11" t="b">
        <f t="shared" si="34"/>
        <v>1</v>
      </c>
    </row>
    <row r="389" spans="1:10" x14ac:dyDescent="0.25">
      <c r="A389">
        <v>114</v>
      </c>
      <c r="B389" t="s">
        <v>11</v>
      </c>
      <c r="C389" s="3">
        <v>39974.55327546296</v>
      </c>
      <c r="D389" s="3">
        <v>39974.581157407411</v>
      </c>
      <c r="E389" s="2">
        <f t="shared" si="30"/>
        <v>2.7881944450200535E-2</v>
      </c>
      <c r="F389" t="str">
        <f>CONCATENATE(INDEX(Telefonkönyv!$A$2:$A$63,MATCH('Hívások (2)'!A389,Telefonkönyv!$C$2:$C$63,0))," ",INDEX(Telefonkönyv!$B$2:$B$63,MATCH('Hívások (2)'!A389,Telefonkönyv!$C$2:$C$63,0)))</f>
        <v>Bakonyi Mátyás ügyintéző</v>
      </c>
      <c r="G389" s="5">
        <f t="shared" si="31"/>
        <v>3325</v>
      </c>
      <c r="H389" s="11" t="b">
        <f t="shared" si="32"/>
        <v>0</v>
      </c>
      <c r="I389" s="11" t="b">
        <f t="shared" si="33"/>
        <v>0</v>
      </c>
      <c r="J389" s="11" t="b">
        <f t="shared" si="34"/>
        <v>1</v>
      </c>
    </row>
    <row r="390" spans="1:10" x14ac:dyDescent="0.25">
      <c r="A390">
        <v>158</v>
      </c>
      <c r="B390" t="s">
        <v>5</v>
      </c>
      <c r="C390" s="3">
        <v>39974.554479166669</v>
      </c>
      <c r="D390" s="3">
        <v>39974.559733796297</v>
      </c>
      <c r="E390" s="2">
        <f t="shared" si="30"/>
        <v>5.2546296283253469E-3</v>
      </c>
      <c r="F390" t="str">
        <f>CONCATENATE(INDEX(Telefonkönyv!$A$2:$A$63,MATCH('Hívások (2)'!A390,Telefonkönyv!$C$2:$C$63,0))," ",INDEX(Telefonkönyv!$B$2:$B$63,MATCH('Hívások (2)'!A390,Telefonkönyv!$C$2:$C$63,0)))</f>
        <v>Sánta Tibor középvezető</v>
      </c>
      <c r="G390" s="5">
        <f t="shared" si="31"/>
        <v>685</v>
      </c>
      <c r="H390" s="11" t="b">
        <f t="shared" si="32"/>
        <v>0</v>
      </c>
      <c r="I390" s="11" t="b">
        <f t="shared" si="33"/>
        <v>0</v>
      </c>
      <c r="J390" s="11" t="b">
        <f t="shared" si="34"/>
        <v>0</v>
      </c>
    </row>
    <row r="391" spans="1:10" x14ac:dyDescent="0.25">
      <c r="A391">
        <v>155</v>
      </c>
      <c r="B391" t="s">
        <v>9</v>
      </c>
      <c r="C391" s="3">
        <v>39974.560868055552</v>
      </c>
      <c r="D391" s="3">
        <v>39974.585034722222</v>
      </c>
      <c r="E391" s="2">
        <f t="shared" si="30"/>
        <v>2.4166666669771075E-2</v>
      </c>
      <c r="F391" t="str">
        <f>CONCATENATE(INDEX(Telefonkönyv!$A$2:$A$63,MATCH('Hívások (2)'!A391,Telefonkönyv!$C$2:$C$63,0))," ",INDEX(Telefonkönyv!$B$2:$B$63,MATCH('Hívások (2)'!A391,Telefonkönyv!$C$2:$C$63,0)))</f>
        <v>Bölöni Antal ügyintéző</v>
      </c>
      <c r="G391" s="5">
        <f t="shared" si="31"/>
        <v>2675</v>
      </c>
      <c r="H391" s="11" t="b">
        <f t="shared" si="32"/>
        <v>0</v>
      </c>
      <c r="I391" s="11" t="b">
        <f t="shared" si="33"/>
        <v>0</v>
      </c>
      <c r="J391" s="11" t="b">
        <f t="shared" si="34"/>
        <v>1</v>
      </c>
    </row>
    <row r="392" spans="1:10" x14ac:dyDescent="0.25">
      <c r="A392">
        <v>136</v>
      </c>
      <c r="B392" t="s">
        <v>11</v>
      </c>
      <c r="C392" s="3">
        <v>39974.560960648145</v>
      </c>
      <c r="D392" s="3">
        <v>39974.574374999997</v>
      </c>
      <c r="E392" s="2">
        <f t="shared" si="30"/>
        <v>1.3414351851679385E-2</v>
      </c>
      <c r="F392" t="str">
        <f>CONCATENATE(INDEX(Telefonkönyv!$A$2:$A$63,MATCH('Hívások (2)'!A392,Telefonkönyv!$C$2:$C$63,0))," ",INDEX(Telefonkönyv!$B$2:$B$63,MATCH('Hívások (2)'!A392,Telefonkönyv!$C$2:$C$63,0)))</f>
        <v>Kégli Máté ügyintéző</v>
      </c>
      <c r="G392" s="5">
        <f t="shared" si="31"/>
        <v>1645</v>
      </c>
      <c r="H392" s="11" t="b">
        <f t="shared" si="32"/>
        <v>0</v>
      </c>
      <c r="I392" s="11" t="b">
        <f t="shared" si="33"/>
        <v>0</v>
      </c>
      <c r="J392" s="11" t="b">
        <f t="shared" si="34"/>
        <v>1</v>
      </c>
    </row>
    <row r="393" spans="1:10" x14ac:dyDescent="0.25">
      <c r="A393">
        <v>146</v>
      </c>
      <c r="B393" t="s">
        <v>5</v>
      </c>
      <c r="C393" s="3">
        <v>39974.562083333331</v>
      </c>
      <c r="D393" s="3">
        <v>39974.603587962964</v>
      </c>
      <c r="E393" s="2">
        <f t="shared" si="30"/>
        <v>4.150462963298196E-2</v>
      </c>
      <c r="F393" t="str">
        <f>CONCATENATE(INDEX(Telefonkönyv!$A$2:$A$63,MATCH('Hívások (2)'!A393,Telefonkönyv!$C$2:$C$63,0))," ",INDEX(Telefonkönyv!$B$2:$B$63,MATCH('Hívások (2)'!A393,Telefonkönyv!$C$2:$C$63,0)))</f>
        <v>Bartus Sándor felsővezető</v>
      </c>
      <c r="G393" s="5">
        <f t="shared" si="31"/>
        <v>4845</v>
      </c>
      <c r="H393" s="11" t="b">
        <f t="shared" si="32"/>
        <v>0</v>
      </c>
      <c r="I393" s="11" t="b">
        <f t="shared" si="33"/>
        <v>0</v>
      </c>
      <c r="J393" s="11" t="b">
        <f t="shared" si="34"/>
        <v>0</v>
      </c>
    </row>
    <row r="394" spans="1:10" x14ac:dyDescent="0.25">
      <c r="A394">
        <v>132</v>
      </c>
      <c r="B394" t="s">
        <v>5</v>
      </c>
      <c r="C394" s="3">
        <v>39974.564189814817</v>
      </c>
      <c r="D394" s="3">
        <v>39974.570023148146</v>
      </c>
      <c r="E394" s="2">
        <f t="shared" si="30"/>
        <v>5.8333333290647715E-3</v>
      </c>
      <c r="F394" t="str">
        <f>CONCATENATE(INDEX(Telefonkönyv!$A$2:$A$63,MATCH('Hívások (2)'!A394,Telefonkönyv!$C$2:$C$63,0))," ",INDEX(Telefonkönyv!$B$2:$B$63,MATCH('Hívások (2)'!A394,Telefonkönyv!$C$2:$C$63,0)))</f>
        <v>Pap Zsófia ügyintéző</v>
      </c>
      <c r="G394" s="5">
        <f t="shared" si="31"/>
        <v>765</v>
      </c>
      <c r="H394" s="11" t="b">
        <f t="shared" si="32"/>
        <v>0</v>
      </c>
      <c r="I394" s="11" t="b">
        <f t="shared" si="33"/>
        <v>0</v>
      </c>
      <c r="J394" s="11" t="b">
        <f t="shared" si="34"/>
        <v>0</v>
      </c>
    </row>
    <row r="395" spans="1:10" x14ac:dyDescent="0.25">
      <c r="A395">
        <v>156</v>
      </c>
      <c r="B395" t="s">
        <v>7</v>
      </c>
      <c r="C395" s="3">
        <v>39974.564363425925</v>
      </c>
      <c r="D395" s="3">
        <v>39974.5862037037</v>
      </c>
      <c r="E395" s="2">
        <f t="shared" si="30"/>
        <v>2.1840277775481809E-2</v>
      </c>
      <c r="F395" t="str">
        <f>CONCATENATE(INDEX(Telefonkönyv!$A$2:$A$63,MATCH('Hívások (2)'!A395,Telefonkönyv!$C$2:$C$63,0))," ",INDEX(Telefonkönyv!$B$2:$B$63,MATCH('Hívások (2)'!A395,Telefonkönyv!$C$2:$C$63,0)))</f>
        <v>Ormai Nikolett ügyintéző</v>
      </c>
      <c r="G395" s="5">
        <f t="shared" si="31"/>
        <v>2450</v>
      </c>
      <c r="H395" s="11" t="b">
        <f t="shared" si="32"/>
        <v>1</v>
      </c>
      <c r="I395" s="11" t="b">
        <f t="shared" si="33"/>
        <v>0</v>
      </c>
      <c r="J395" s="11" t="b">
        <f t="shared" si="34"/>
        <v>0</v>
      </c>
    </row>
    <row r="396" spans="1:10" x14ac:dyDescent="0.25">
      <c r="A396">
        <v>137</v>
      </c>
      <c r="B396" t="s">
        <v>9</v>
      </c>
      <c r="C396" s="3">
        <v>39974.570335648146</v>
      </c>
      <c r="D396" s="3">
        <v>39974.57916666667</v>
      </c>
      <c r="E396" s="2">
        <f t="shared" si="30"/>
        <v>8.8310185237787664E-3</v>
      </c>
      <c r="F396" t="str">
        <f>CONCATENATE(INDEX(Telefonkönyv!$A$2:$A$63,MATCH('Hívások (2)'!A396,Telefonkönyv!$C$2:$C$63,0))," ",INDEX(Telefonkönyv!$B$2:$B$63,MATCH('Hívások (2)'!A396,Telefonkönyv!$C$2:$C$63,0)))</f>
        <v>Bertalan József ügyintéző</v>
      </c>
      <c r="G396" s="5">
        <f t="shared" si="31"/>
        <v>1025</v>
      </c>
      <c r="H396" s="11" t="b">
        <f t="shared" si="32"/>
        <v>0</v>
      </c>
      <c r="I396" s="11" t="b">
        <f t="shared" si="33"/>
        <v>0</v>
      </c>
      <c r="J396" s="11" t="b">
        <f t="shared" si="34"/>
        <v>1</v>
      </c>
    </row>
    <row r="397" spans="1:10" x14ac:dyDescent="0.25">
      <c r="A397">
        <v>162</v>
      </c>
      <c r="B397" t="s">
        <v>5</v>
      </c>
      <c r="C397" s="3">
        <v>39974.572870370372</v>
      </c>
      <c r="D397" s="3">
        <v>39974.595046296294</v>
      </c>
      <c r="E397" s="2">
        <f t="shared" si="30"/>
        <v>2.2175925922056194E-2</v>
      </c>
      <c r="F397" t="str">
        <f>CONCATENATE(INDEX(Telefonkönyv!$A$2:$A$63,MATCH('Hívások (2)'!A397,Telefonkönyv!$C$2:$C$63,0))," ",INDEX(Telefonkönyv!$B$2:$B$63,MATCH('Hívások (2)'!A397,Telefonkönyv!$C$2:$C$63,0)))</f>
        <v>Mészöly Endre ügyintéző</v>
      </c>
      <c r="G397" s="5">
        <f t="shared" si="31"/>
        <v>2605</v>
      </c>
      <c r="H397" s="11" t="b">
        <f t="shared" si="32"/>
        <v>0</v>
      </c>
      <c r="I397" s="11" t="b">
        <f t="shared" si="33"/>
        <v>0</v>
      </c>
      <c r="J397" s="11" t="b">
        <f t="shared" si="34"/>
        <v>0</v>
      </c>
    </row>
    <row r="398" spans="1:10" x14ac:dyDescent="0.25">
      <c r="A398">
        <v>103</v>
      </c>
      <c r="B398" t="s">
        <v>10</v>
      </c>
      <c r="C398" s="3">
        <v>39974.574166666665</v>
      </c>
      <c r="D398" s="3">
        <v>39974.605462962965</v>
      </c>
      <c r="E398" s="2">
        <f t="shared" si="30"/>
        <v>3.1296296299842652E-2</v>
      </c>
      <c r="F398" t="str">
        <f>CONCATENATE(INDEX(Telefonkönyv!$A$2:$A$63,MATCH('Hívások (2)'!A398,Telefonkönyv!$C$2:$C$63,0))," ",INDEX(Telefonkönyv!$B$2:$B$63,MATCH('Hívások (2)'!A398,Telefonkönyv!$C$2:$C$63,0)))</f>
        <v>Faluhelyi Csaba ügyintéző</v>
      </c>
      <c r="G398" s="5">
        <f t="shared" si="31"/>
        <v>3970</v>
      </c>
      <c r="H398" s="11" t="b">
        <f t="shared" si="32"/>
        <v>1</v>
      </c>
      <c r="I398" s="11" t="b">
        <f t="shared" si="33"/>
        <v>0</v>
      </c>
      <c r="J398" s="11" t="b">
        <f t="shared" si="34"/>
        <v>0</v>
      </c>
    </row>
    <row r="399" spans="1:10" x14ac:dyDescent="0.25">
      <c r="A399">
        <v>123</v>
      </c>
      <c r="B399" t="s">
        <v>7</v>
      </c>
      <c r="C399" s="3">
        <v>39974.575104166666</v>
      </c>
      <c r="D399" s="3">
        <v>39974.577939814815</v>
      </c>
      <c r="E399" s="2">
        <f t="shared" si="30"/>
        <v>2.8356481489026919E-3</v>
      </c>
      <c r="F399" t="str">
        <f>CONCATENATE(INDEX(Telefonkönyv!$A$2:$A$63,MATCH('Hívások (2)'!A399,Telefonkönyv!$C$2:$C$63,0))," ",INDEX(Telefonkönyv!$B$2:$B$63,MATCH('Hívások (2)'!A399,Telefonkönyv!$C$2:$C$63,0)))</f>
        <v>Juhász Andrea ügyintéző</v>
      </c>
      <c r="G399" s="5">
        <f t="shared" si="31"/>
        <v>425</v>
      </c>
      <c r="H399" s="11" t="b">
        <f t="shared" si="32"/>
        <v>0</v>
      </c>
      <c r="I399" s="11" t="b">
        <f t="shared" si="33"/>
        <v>0</v>
      </c>
      <c r="J399" s="11" t="b">
        <f t="shared" si="34"/>
        <v>1</v>
      </c>
    </row>
    <row r="400" spans="1:10" x14ac:dyDescent="0.25">
      <c r="A400">
        <v>150</v>
      </c>
      <c r="B400" t="s">
        <v>5</v>
      </c>
      <c r="C400" s="3">
        <v>39974.579270833332</v>
      </c>
      <c r="D400" s="3">
        <v>39974.603136574071</v>
      </c>
      <c r="E400" s="2">
        <f t="shared" si="30"/>
        <v>2.3865740738983732E-2</v>
      </c>
      <c r="F400" t="str">
        <f>CONCATENATE(INDEX(Telefonkönyv!$A$2:$A$63,MATCH('Hívások (2)'!A400,Telefonkönyv!$C$2:$C$63,0))," ",INDEX(Telefonkönyv!$B$2:$B$63,MATCH('Hívások (2)'!A400,Telefonkönyv!$C$2:$C$63,0)))</f>
        <v>Virt Kornél ügyintéző</v>
      </c>
      <c r="G400" s="5">
        <f t="shared" si="31"/>
        <v>2845</v>
      </c>
      <c r="H400" s="11" t="b">
        <f t="shared" si="32"/>
        <v>0</v>
      </c>
      <c r="I400" s="11" t="b">
        <f t="shared" si="33"/>
        <v>0</v>
      </c>
      <c r="J400" s="11" t="b">
        <f t="shared" si="34"/>
        <v>0</v>
      </c>
    </row>
    <row r="401" spans="1:10" x14ac:dyDescent="0.25">
      <c r="A401">
        <v>112</v>
      </c>
      <c r="B401" t="s">
        <v>13</v>
      </c>
      <c r="C401" s="3">
        <v>39974.579664351855</v>
      </c>
      <c r="D401" s="3">
        <v>39974.58520833333</v>
      </c>
      <c r="E401" s="2">
        <f t="shared" si="30"/>
        <v>5.5439814750570804E-3</v>
      </c>
      <c r="F401" t="str">
        <f>CONCATENATE(INDEX(Telefonkönyv!$A$2:$A$63,MATCH('Hívások (2)'!A401,Telefonkönyv!$C$2:$C$63,0))," ",INDEX(Telefonkönyv!$B$2:$B$63,MATCH('Hívások (2)'!A401,Telefonkönyv!$C$2:$C$63,0)))</f>
        <v>Tóth Vanda ügyintéző</v>
      </c>
      <c r="G401" s="5">
        <f t="shared" si="31"/>
        <v>685</v>
      </c>
      <c r="H401" s="11" t="b">
        <f t="shared" si="32"/>
        <v>0</v>
      </c>
      <c r="I401" s="11" t="b">
        <f t="shared" si="33"/>
        <v>0</v>
      </c>
      <c r="J401" s="11" t="b">
        <f t="shared" si="34"/>
        <v>1</v>
      </c>
    </row>
    <row r="402" spans="1:10" x14ac:dyDescent="0.25">
      <c r="A402">
        <v>140</v>
      </c>
      <c r="B402" t="s">
        <v>5</v>
      </c>
      <c r="C402" s="3">
        <v>39974.581643518519</v>
      </c>
      <c r="D402" s="3">
        <v>39974.622974537036</v>
      </c>
      <c r="E402" s="2">
        <f t="shared" si="30"/>
        <v>4.1331018517666962E-2</v>
      </c>
      <c r="F402" t="str">
        <f>CONCATENATE(INDEX(Telefonkönyv!$A$2:$A$63,MATCH('Hívások (2)'!A402,Telefonkönyv!$C$2:$C$63,0))," ",INDEX(Telefonkönyv!$B$2:$B$63,MATCH('Hívások (2)'!A402,Telefonkönyv!$C$2:$C$63,0)))</f>
        <v>Szunomár Flóra ügyintéző</v>
      </c>
      <c r="G402" s="5">
        <f t="shared" si="31"/>
        <v>4845</v>
      </c>
      <c r="H402" s="11" t="b">
        <f t="shared" si="32"/>
        <v>0</v>
      </c>
      <c r="I402" s="11" t="b">
        <f t="shared" si="33"/>
        <v>0</v>
      </c>
      <c r="J402" s="11" t="b">
        <f t="shared" si="34"/>
        <v>0</v>
      </c>
    </row>
    <row r="403" spans="1:10" x14ac:dyDescent="0.25">
      <c r="A403">
        <v>118</v>
      </c>
      <c r="B403" t="s">
        <v>5</v>
      </c>
      <c r="C403" s="3">
        <v>39974.587326388886</v>
      </c>
      <c r="D403" s="3">
        <v>39974.590416666666</v>
      </c>
      <c r="E403" s="2">
        <f t="shared" si="30"/>
        <v>3.0902777798473835E-3</v>
      </c>
      <c r="F403" t="str">
        <f>CONCATENATE(INDEX(Telefonkönyv!$A$2:$A$63,MATCH('Hívások (2)'!A403,Telefonkönyv!$C$2:$C$63,0))," ",INDEX(Telefonkönyv!$B$2:$B$63,MATCH('Hívások (2)'!A403,Telefonkönyv!$C$2:$C$63,0)))</f>
        <v>Ondrejó Anna ügyintéző</v>
      </c>
      <c r="G403" s="5">
        <f t="shared" si="31"/>
        <v>445</v>
      </c>
      <c r="H403" s="11" t="b">
        <f t="shared" si="32"/>
        <v>0</v>
      </c>
      <c r="I403" s="11" t="b">
        <f t="shared" si="33"/>
        <v>0</v>
      </c>
      <c r="J403" s="11" t="b">
        <f t="shared" si="34"/>
        <v>0</v>
      </c>
    </row>
    <row r="404" spans="1:10" x14ac:dyDescent="0.25">
      <c r="A404">
        <v>160</v>
      </c>
      <c r="B404" t="s">
        <v>14</v>
      </c>
      <c r="C404" s="3">
        <v>39974.587453703702</v>
      </c>
      <c r="D404" s="3">
        <v>39974.593113425923</v>
      </c>
      <c r="E404" s="2">
        <f t="shared" si="30"/>
        <v>5.6597222210257314E-3</v>
      </c>
      <c r="F404" t="str">
        <f>CONCATENATE(INDEX(Telefonkönyv!$A$2:$A$63,MATCH('Hívások (2)'!A404,Telefonkönyv!$C$2:$C$63,0))," ",INDEX(Telefonkönyv!$B$2:$B$63,MATCH('Hívások (2)'!A404,Telefonkönyv!$C$2:$C$63,0)))</f>
        <v>Fosztó Gábor ügyintéző</v>
      </c>
      <c r="G404" s="5">
        <f t="shared" si="31"/>
        <v>765</v>
      </c>
      <c r="H404" s="11" t="b">
        <f t="shared" si="32"/>
        <v>0</v>
      </c>
      <c r="I404" s="11" t="b">
        <f t="shared" si="33"/>
        <v>0</v>
      </c>
      <c r="J404" s="11" t="b">
        <f t="shared" si="34"/>
        <v>0</v>
      </c>
    </row>
    <row r="405" spans="1:10" x14ac:dyDescent="0.25">
      <c r="A405">
        <v>107</v>
      </c>
      <c r="B405" t="s">
        <v>7</v>
      </c>
      <c r="C405" s="3">
        <v>39974.593622685185</v>
      </c>
      <c r="D405" s="3">
        <v>39974.605416666665</v>
      </c>
      <c r="E405" s="2">
        <f t="shared" si="30"/>
        <v>1.1793981480877846E-2</v>
      </c>
      <c r="F405" t="str">
        <f>CONCATENATE(INDEX(Telefonkönyv!$A$2:$A$63,MATCH('Hívások (2)'!A405,Telefonkönyv!$C$2:$C$63,0))," ",INDEX(Telefonkönyv!$B$2:$B$63,MATCH('Hívások (2)'!A405,Telefonkönyv!$C$2:$C$63,0)))</f>
        <v>Gál Fruzsina ügyintéző</v>
      </c>
      <c r="G405" s="5">
        <f t="shared" si="31"/>
        <v>1325</v>
      </c>
      <c r="H405" s="11" t="b">
        <f t="shared" si="32"/>
        <v>0</v>
      </c>
      <c r="I405" s="11" t="b">
        <f t="shared" si="33"/>
        <v>0</v>
      </c>
      <c r="J405" s="11" t="b">
        <f t="shared" si="34"/>
        <v>0</v>
      </c>
    </row>
    <row r="406" spans="1:10" x14ac:dyDescent="0.25">
      <c r="A406">
        <v>154</v>
      </c>
      <c r="B406" t="s">
        <v>8</v>
      </c>
      <c r="C406" s="3">
        <v>39974.599351851852</v>
      </c>
      <c r="D406" s="3">
        <v>39974.606932870367</v>
      </c>
      <c r="E406" s="2">
        <f t="shared" si="30"/>
        <v>7.5810185153386556E-3</v>
      </c>
      <c r="F406" t="str">
        <f>CONCATENATE(INDEX(Telefonkönyv!$A$2:$A$63,MATCH('Hívások (2)'!A406,Telefonkönyv!$C$2:$C$63,0))," ",INDEX(Telefonkönyv!$B$2:$B$63,MATCH('Hívások (2)'!A406,Telefonkönyv!$C$2:$C$63,0)))</f>
        <v>Bozsó Bálint ügyintéző</v>
      </c>
      <c r="G406" s="5">
        <f t="shared" si="31"/>
        <v>925</v>
      </c>
      <c r="H406" s="11" t="b">
        <f t="shared" si="32"/>
        <v>0</v>
      </c>
      <c r="I406" s="11" t="b">
        <f t="shared" si="33"/>
        <v>0</v>
      </c>
      <c r="J406" s="11" t="b">
        <f t="shared" si="34"/>
        <v>0</v>
      </c>
    </row>
    <row r="407" spans="1:10" x14ac:dyDescent="0.25">
      <c r="A407">
        <v>132</v>
      </c>
      <c r="B407" t="s">
        <v>5</v>
      </c>
      <c r="C407" s="3">
        <v>39974.599710648145</v>
      </c>
      <c r="D407" s="3">
        <v>39974.602210648147</v>
      </c>
      <c r="E407" s="2">
        <f t="shared" si="30"/>
        <v>2.5000000023283064E-3</v>
      </c>
      <c r="F407" t="str">
        <f>CONCATENATE(INDEX(Telefonkönyv!$A$2:$A$63,MATCH('Hívások (2)'!A407,Telefonkönyv!$C$2:$C$63,0))," ",INDEX(Telefonkönyv!$B$2:$B$63,MATCH('Hívások (2)'!A407,Telefonkönyv!$C$2:$C$63,0)))</f>
        <v>Pap Zsófia ügyintéző</v>
      </c>
      <c r="G407" s="5">
        <f t="shared" si="31"/>
        <v>365</v>
      </c>
      <c r="H407" s="11" t="b">
        <f t="shared" si="32"/>
        <v>0</v>
      </c>
      <c r="I407" s="11" t="b">
        <f t="shared" si="33"/>
        <v>0</v>
      </c>
      <c r="J407" s="11" t="b">
        <f t="shared" si="34"/>
        <v>0</v>
      </c>
    </row>
    <row r="408" spans="1:10" x14ac:dyDescent="0.25">
      <c r="A408">
        <v>114</v>
      </c>
      <c r="B408" t="s">
        <v>11</v>
      </c>
      <c r="C408" s="3">
        <v>39974.600324074076</v>
      </c>
      <c r="D408" s="3">
        <v>39974.625196759262</v>
      </c>
      <c r="E408" s="2">
        <f t="shared" si="30"/>
        <v>2.4872685185982846E-2</v>
      </c>
      <c r="F408" t="str">
        <f>CONCATENATE(INDEX(Telefonkönyv!$A$2:$A$63,MATCH('Hívások (2)'!A408,Telefonkönyv!$C$2:$C$63,0))," ",INDEX(Telefonkönyv!$B$2:$B$63,MATCH('Hívások (2)'!A408,Telefonkönyv!$C$2:$C$63,0)))</f>
        <v>Bakonyi Mátyás ügyintéző</v>
      </c>
      <c r="G408" s="5">
        <f t="shared" si="31"/>
        <v>2925</v>
      </c>
      <c r="H408" s="11" t="b">
        <f t="shared" si="32"/>
        <v>0</v>
      </c>
      <c r="I408" s="11" t="b">
        <f t="shared" si="33"/>
        <v>0</v>
      </c>
      <c r="J408" s="11" t="b">
        <f t="shared" si="34"/>
        <v>0</v>
      </c>
    </row>
    <row r="409" spans="1:10" x14ac:dyDescent="0.25">
      <c r="A409">
        <v>124</v>
      </c>
      <c r="B409" t="s">
        <v>13</v>
      </c>
      <c r="C409" s="3">
        <v>39974.602199074077</v>
      </c>
      <c r="D409" s="3">
        <v>39974.611701388887</v>
      </c>
      <c r="E409" s="2">
        <f t="shared" si="30"/>
        <v>9.5023148096515797E-3</v>
      </c>
      <c r="F409" t="str">
        <f>CONCATENATE(INDEX(Telefonkönyv!$A$2:$A$63,MATCH('Hívások (2)'!A409,Telefonkönyv!$C$2:$C$63,0))," ",INDEX(Telefonkönyv!$B$2:$B$63,MATCH('Hívások (2)'!A409,Telefonkönyv!$C$2:$C$63,0)))</f>
        <v>Gelencsér László ügyintéző</v>
      </c>
      <c r="G409" s="5">
        <f t="shared" si="31"/>
        <v>1165</v>
      </c>
      <c r="H409" s="11" t="b">
        <f t="shared" si="32"/>
        <v>0</v>
      </c>
      <c r="I409" s="11" t="b">
        <f t="shared" si="33"/>
        <v>0</v>
      </c>
      <c r="J409" s="11" t="b">
        <f t="shared" si="34"/>
        <v>1</v>
      </c>
    </row>
    <row r="410" spans="1:10" x14ac:dyDescent="0.25">
      <c r="A410">
        <v>141</v>
      </c>
      <c r="B410" t="s">
        <v>10</v>
      </c>
      <c r="C410" s="3">
        <v>39974.606770833336</v>
      </c>
      <c r="D410" s="3">
        <v>39974.626770833333</v>
      </c>
      <c r="E410" s="2">
        <f t="shared" si="30"/>
        <v>1.9999999996798579E-2</v>
      </c>
      <c r="F410" t="str">
        <f>CONCATENATE(INDEX(Telefonkönyv!$A$2:$A$63,MATCH('Hívások (2)'!A410,Telefonkönyv!$C$2:$C$63,0))," ",INDEX(Telefonkönyv!$B$2:$B$63,MATCH('Hívások (2)'!A410,Telefonkönyv!$C$2:$C$63,0)))</f>
        <v>Harmath Szabolcs ügyintéző</v>
      </c>
      <c r="G410" s="5">
        <f t="shared" si="31"/>
        <v>2525</v>
      </c>
      <c r="H410" s="11" t="b">
        <f t="shared" si="32"/>
        <v>0</v>
      </c>
      <c r="I410" s="11" t="b">
        <f t="shared" si="33"/>
        <v>0</v>
      </c>
      <c r="J410" s="11" t="b">
        <f t="shared" si="34"/>
        <v>0</v>
      </c>
    </row>
    <row r="411" spans="1:10" x14ac:dyDescent="0.25">
      <c r="A411">
        <v>112</v>
      </c>
      <c r="B411" t="s">
        <v>13</v>
      </c>
      <c r="C411" s="3">
        <v>39974.613136574073</v>
      </c>
      <c r="D411" s="3">
        <v>39974.651504629626</v>
      </c>
      <c r="E411" s="2">
        <f t="shared" si="30"/>
        <v>3.8368055553291924E-2</v>
      </c>
      <c r="F411" t="str">
        <f>CONCATENATE(INDEX(Telefonkönyv!$A$2:$A$63,MATCH('Hívások (2)'!A411,Telefonkönyv!$C$2:$C$63,0))," ",INDEX(Telefonkönyv!$B$2:$B$63,MATCH('Hívások (2)'!A411,Telefonkönyv!$C$2:$C$63,0)))</f>
        <v>Tóth Vanda ügyintéző</v>
      </c>
      <c r="G411" s="5">
        <f t="shared" si="31"/>
        <v>4525</v>
      </c>
      <c r="H411" s="11" t="b">
        <f t="shared" si="32"/>
        <v>1</v>
      </c>
      <c r="I411" s="11" t="b">
        <f t="shared" si="33"/>
        <v>0</v>
      </c>
      <c r="J411" s="11" t="b">
        <f t="shared" si="34"/>
        <v>0</v>
      </c>
    </row>
    <row r="412" spans="1:10" x14ac:dyDescent="0.25">
      <c r="A412">
        <v>123</v>
      </c>
      <c r="B412" t="s">
        <v>7</v>
      </c>
      <c r="C412" s="3">
        <v>39974.619768518518</v>
      </c>
      <c r="D412" s="3">
        <v>39974.627708333333</v>
      </c>
      <c r="E412" s="2">
        <f t="shared" si="30"/>
        <v>7.9398148154723458E-3</v>
      </c>
      <c r="F412" t="str">
        <f>CONCATENATE(INDEX(Telefonkönyv!$A$2:$A$63,MATCH('Hívások (2)'!A412,Telefonkönyv!$C$2:$C$63,0))," ",INDEX(Telefonkönyv!$B$2:$B$63,MATCH('Hívások (2)'!A412,Telefonkönyv!$C$2:$C$63,0)))</f>
        <v>Juhász Andrea ügyintéző</v>
      </c>
      <c r="G412" s="5">
        <f t="shared" si="31"/>
        <v>950</v>
      </c>
      <c r="H412" s="11" t="b">
        <f t="shared" si="32"/>
        <v>0</v>
      </c>
      <c r="I412" s="11" t="b">
        <f t="shared" si="33"/>
        <v>0</v>
      </c>
      <c r="J412" s="11" t="b">
        <f t="shared" si="34"/>
        <v>0</v>
      </c>
    </row>
    <row r="413" spans="1:10" x14ac:dyDescent="0.25">
      <c r="A413">
        <v>127</v>
      </c>
      <c r="B413" t="s">
        <v>4</v>
      </c>
      <c r="C413" s="3">
        <v>39974.620659722219</v>
      </c>
      <c r="D413" s="3">
        <v>39974.623078703706</v>
      </c>
      <c r="E413" s="2">
        <f t="shared" si="30"/>
        <v>2.4189814866986126E-3</v>
      </c>
      <c r="F413" t="str">
        <f>CONCATENATE(INDEX(Telefonkönyv!$A$2:$A$63,MATCH('Hívások (2)'!A413,Telefonkönyv!$C$2:$C$63,0))," ",INDEX(Telefonkönyv!$B$2:$B$63,MATCH('Hívások (2)'!A413,Telefonkönyv!$C$2:$C$63,0)))</f>
        <v>Polgár Zsuzsa ügyintéző</v>
      </c>
      <c r="G413" s="5">
        <f t="shared" si="31"/>
        <v>340</v>
      </c>
      <c r="H413" s="11" t="b">
        <f t="shared" si="32"/>
        <v>0</v>
      </c>
      <c r="I413" s="11" t="b">
        <f t="shared" si="33"/>
        <v>0</v>
      </c>
      <c r="J413" s="11" t="b">
        <f t="shared" si="34"/>
        <v>1</v>
      </c>
    </row>
    <row r="414" spans="1:10" x14ac:dyDescent="0.25">
      <c r="A414">
        <v>143</v>
      </c>
      <c r="B414" t="s">
        <v>9</v>
      </c>
      <c r="C414" s="3">
        <v>39974.623055555552</v>
      </c>
      <c r="D414" s="3">
        <v>39974.633425925924</v>
      </c>
      <c r="E414" s="2">
        <f t="shared" si="30"/>
        <v>1.0370370371674653E-2</v>
      </c>
      <c r="F414" t="str">
        <f>CONCATENATE(INDEX(Telefonkönyv!$A$2:$A$63,MATCH('Hívások (2)'!A414,Telefonkönyv!$C$2:$C$63,0))," ",INDEX(Telefonkönyv!$B$2:$B$63,MATCH('Hívások (2)'!A414,Telefonkönyv!$C$2:$C$63,0)))</f>
        <v>Tringel Franciska ügyintéző</v>
      </c>
      <c r="G414" s="5">
        <f t="shared" si="31"/>
        <v>1175</v>
      </c>
      <c r="H414" s="11" t="b">
        <f t="shared" si="32"/>
        <v>1</v>
      </c>
      <c r="I414" s="11" t="b">
        <f t="shared" si="33"/>
        <v>0</v>
      </c>
      <c r="J414" s="11" t="b">
        <f t="shared" si="34"/>
        <v>0</v>
      </c>
    </row>
    <row r="415" spans="1:10" x14ac:dyDescent="0.25">
      <c r="A415">
        <v>160</v>
      </c>
      <c r="B415" t="s">
        <v>14</v>
      </c>
      <c r="C415" s="3">
        <v>39974.624571759261</v>
      </c>
      <c r="D415" s="3">
        <v>39974.66202546296</v>
      </c>
      <c r="E415" s="2">
        <f t="shared" si="30"/>
        <v>3.7453703698702157E-2</v>
      </c>
      <c r="F415" t="str">
        <f>CONCATENATE(INDEX(Telefonkönyv!$A$2:$A$63,MATCH('Hívások (2)'!A415,Telefonkönyv!$C$2:$C$63,0))," ",INDEX(Telefonkönyv!$B$2:$B$63,MATCH('Hívások (2)'!A415,Telefonkönyv!$C$2:$C$63,0)))</f>
        <v>Fosztó Gábor ügyintéző</v>
      </c>
      <c r="G415" s="5">
        <f t="shared" si="31"/>
        <v>4365</v>
      </c>
      <c r="H415" s="11" t="b">
        <f t="shared" si="32"/>
        <v>0</v>
      </c>
      <c r="I415" s="11" t="b">
        <f t="shared" si="33"/>
        <v>0</v>
      </c>
      <c r="J415" s="11" t="b">
        <f t="shared" si="34"/>
        <v>0</v>
      </c>
    </row>
    <row r="416" spans="1:10" x14ac:dyDescent="0.25">
      <c r="A416">
        <v>148</v>
      </c>
      <c r="B416" t="s">
        <v>8</v>
      </c>
      <c r="C416" s="3">
        <v>39974.628645833334</v>
      </c>
      <c r="D416" s="3">
        <v>39974.634756944448</v>
      </c>
      <c r="E416" s="2">
        <f t="shared" si="30"/>
        <v>6.1111111135687679E-3</v>
      </c>
      <c r="F416" t="str">
        <f>CONCATENATE(INDEX(Telefonkönyv!$A$2:$A$63,MATCH('Hívások (2)'!A416,Telefonkönyv!$C$2:$C$63,0))," ",INDEX(Telefonkönyv!$B$2:$B$63,MATCH('Hívások (2)'!A416,Telefonkönyv!$C$2:$C$63,0)))</f>
        <v>Mester Zsuzsa középvezető</v>
      </c>
      <c r="G416" s="5">
        <f t="shared" si="31"/>
        <v>765</v>
      </c>
      <c r="H416" s="11" t="b">
        <f t="shared" si="32"/>
        <v>0</v>
      </c>
      <c r="I416" s="11" t="b">
        <f t="shared" si="33"/>
        <v>0</v>
      </c>
      <c r="J416" s="11" t="b">
        <f t="shared" si="34"/>
        <v>0</v>
      </c>
    </row>
    <row r="417" spans="1:10" x14ac:dyDescent="0.25">
      <c r="A417">
        <v>105</v>
      </c>
      <c r="B417" t="s">
        <v>13</v>
      </c>
      <c r="C417" s="3">
        <v>39974.634282407409</v>
      </c>
      <c r="D417" s="3">
        <v>39974.672488425924</v>
      </c>
      <c r="E417" s="2">
        <f t="shared" si="30"/>
        <v>3.8206018514756579E-2</v>
      </c>
      <c r="F417" t="str">
        <f>CONCATENATE(INDEX(Telefonkönyv!$A$2:$A$63,MATCH('Hívások (2)'!A417,Telefonkönyv!$C$2:$C$63,0))," ",INDEX(Telefonkönyv!$B$2:$B$63,MATCH('Hívások (2)'!A417,Telefonkönyv!$C$2:$C$63,0)))</f>
        <v>Vadász Iván középvezető</v>
      </c>
      <c r="G417" s="5">
        <f t="shared" si="31"/>
        <v>4525</v>
      </c>
      <c r="H417" s="11" t="b">
        <f t="shared" si="32"/>
        <v>0</v>
      </c>
      <c r="I417" s="11" t="b">
        <f t="shared" si="33"/>
        <v>0</v>
      </c>
      <c r="J417" s="11" t="b">
        <f t="shared" si="34"/>
        <v>0</v>
      </c>
    </row>
    <row r="418" spans="1:10" x14ac:dyDescent="0.25">
      <c r="A418">
        <v>109</v>
      </c>
      <c r="B418" t="s">
        <v>15</v>
      </c>
      <c r="C418" s="3">
        <v>39974.636886574073</v>
      </c>
      <c r="D418" s="3">
        <v>39974.642511574071</v>
      </c>
      <c r="E418" s="2">
        <f t="shared" si="30"/>
        <v>5.6249999979627319E-3</v>
      </c>
      <c r="F418" t="str">
        <f>CONCATENATE(INDEX(Telefonkönyv!$A$2:$A$63,MATCH('Hívások (2)'!A418,Telefonkönyv!$C$2:$C$63,0))," ",INDEX(Telefonkönyv!$B$2:$B$63,MATCH('Hívások (2)'!A418,Telefonkönyv!$C$2:$C$63,0)))</f>
        <v>Lovas Imre ügyintéző</v>
      </c>
      <c r="G418" s="5">
        <f t="shared" si="31"/>
        <v>825</v>
      </c>
      <c r="H418" s="11" t="b">
        <f t="shared" si="32"/>
        <v>0</v>
      </c>
      <c r="I418" s="11" t="b">
        <f t="shared" si="33"/>
        <v>0</v>
      </c>
      <c r="J418" s="11" t="b">
        <f t="shared" si="34"/>
        <v>0</v>
      </c>
    </row>
    <row r="419" spans="1:10" x14ac:dyDescent="0.25">
      <c r="A419">
        <v>140</v>
      </c>
      <c r="B419" t="s">
        <v>5</v>
      </c>
      <c r="C419" s="3">
        <v>39974.644375000003</v>
      </c>
      <c r="D419" s="3">
        <v>39974.651388888888</v>
      </c>
      <c r="E419" s="2">
        <f t="shared" si="30"/>
        <v>7.0138888841029257E-3</v>
      </c>
      <c r="F419" t="str">
        <f>CONCATENATE(INDEX(Telefonkönyv!$A$2:$A$63,MATCH('Hívások (2)'!A419,Telefonkönyv!$C$2:$C$63,0))," ",INDEX(Telefonkönyv!$B$2:$B$63,MATCH('Hívások (2)'!A419,Telefonkönyv!$C$2:$C$63,0)))</f>
        <v>Szunomár Flóra ügyintéző</v>
      </c>
      <c r="G419" s="5">
        <f t="shared" si="31"/>
        <v>925</v>
      </c>
      <c r="H419" s="11" t="b">
        <f t="shared" si="32"/>
        <v>0</v>
      </c>
      <c r="I419" s="11" t="b">
        <f t="shared" si="33"/>
        <v>0</v>
      </c>
      <c r="J419" s="11" t="b">
        <f t="shared" si="34"/>
        <v>0</v>
      </c>
    </row>
    <row r="420" spans="1:10" x14ac:dyDescent="0.25">
      <c r="A420">
        <v>151</v>
      </c>
      <c r="B420" t="s">
        <v>15</v>
      </c>
      <c r="C420" s="3">
        <v>39974.646458333336</v>
      </c>
      <c r="D420" s="3">
        <v>39974.685289351852</v>
      </c>
      <c r="E420" s="2">
        <f t="shared" si="30"/>
        <v>3.8831018515338656E-2</v>
      </c>
      <c r="F420" t="str">
        <f>CONCATENATE(INDEX(Telefonkönyv!$A$2:$A$63,MATCH('Hívások (2)'!A420,Telefonkönyv!$C$2:$C$63,0))," ",INDEX(Telefonkönyv!$B$2:$B$63,MATCH('Hívások (2)'!A420,Telefonkönyv!$C$2:$C$63,0)))</f>
        <v>Lovas Helga ügyintéző</v>
      </c>
      <c r="G420" s="5">
        <f t="shared" si="31"/>
        <v>4820</v>
      </c>
      <c r="H420" s="11" t="b">
        <f t="shared" si="32"/>
        <v>0</v>
      </c>
      <c r="I420" s="11" t="b">
        <f t="shared" si="33"/>
        <v>0</v>
      </c>
      <c r="J420" s="11" t="b">
        <f t="shared" si="34"/>
        <v>0</v>
      </c>
    </row>
    <row r="421" spans="1:10" x14ac:dyDescent="0.25">
      <c r="A421">
        <v>121</v>
      </c>
      <c r="B421" t="s">
        <v>7</v>
      </c>
      <c r="C421" s="3">
        <v>39974.648148148146</v>
      </c>
      <c r="D421" s="3">
        <v>39974.676898148151</v>
      </c>
      <c r="E421" s="2">
        <f t="shared" si="30"/>
        <v>2.8750000004947651E-2</v>
      </c>
      <c r="F421" t="str">
        <f>CONCATENATE(INDEX(Telefonkönyv!$A$2:$A$63,MATCH('Hívások (2)'!A421,Telefonkönyv!$C$2:$C$63,0))," ",INDEX(Telefonkönyv!$B$2:$B$63,MATCH('Hívások (2)'!A421,Telefonkönyv!$C$2:$C$63,0)))</f>
        <v>Palles Katalin ügyintéző</v>
      </c>
      <c r="G421" s="5">
        <f t="shared" si="31"/>
        <v>3200</v>
      </c>
      <c r="H421" s="11" t="b">
        <f t="shared" si="32"/>
        <v>0</v>
      </c>
      <c r="I421" s="11" t="b">
        <f t="shared" si="33"/>
        <v>0</v>
      </c>
      <c r="J421" s="11" t="b">
        <f t="shared" si="34"/>
        <v>0</v>
      </c>
    </row>
    <row r="422" spans="1:10" x14ac:dyDescent="0.25">
      <c r="A422">
        <v>123</v>
      </c>
      <c r="B422" t="s">
        <v>7</v>
      </c>
      <c r="C422" s="3">
        <v>39974.652187500003</v>
      </c>
      <c r="D422" s="3">
        <v>39974.68414351852</v>
      </c>
      <c r="E422" s="2">
        <f t="shared" si="30"/>
        <v>3.195601851621177E-2</v>
      </c>
      <c r="F422" t="str">
        <f>CONCATENATE(INDEX(Telefonkönyv!$A$2:$A$63,MATCH('Hívások (2)'!A422,Telefonkönyv!$C$2:$C$63,0))," ",INDEX(Telefonkönyv!$B$2:$B$63,MATCH('Hívások (2)'!A422,Telefonkönyv!$C$2:$C$63,0)))</f>
        <v>Juhász Andrea ügyintéző</v>
      </c>
      <c r="G422" s="5">
        <f t="shared" si="31"/>
        <v>3575</v>
      </c>
      <c r="H422" s="11" t="b">
        <f t="shared" si="32"/>
        <v>0</v>
      </c>
      <c r="I422" s="11" t="b">
        <f t="shared" si="33"/>
        <v>0</v>
      </c>
      <c r="J422" s="11" t="b">
        <f t="shared" si="34"/>
        <v>0</v>
      </c>
    </row>
    <row r="423" spans="1:10" x14ac:dyDescent="0.25">
      <c r="A423">
        <v>148</v>
      </c>
      <c r="B423" t="s">
        <v>7</v>
      </c>
      <c r="C423" s="3">
        <v>39974.653692129628</v>
      </c>
      <c r="D423" s="3">
        <v>39974.676446759258</v>
      </c>
      <c r="E423" s="2">
        <f t="shared" si="30"/>
        <v>2.2754629630071577E-2</v>
      </c>
      <c r="F423" t="str">
        <f>CONCATENATE(INDEX(Telefonkönyv!$A$2:$A$63,MATCH('Hívások (2)'!A423,Telefonkönyv!$C$2:$C$63,0))," ",INDEX(Telefonkönyv!$B$2:$B$63,MATCH('Hívások (2)'!A423,Telefonkönyv!$C$2:$C$63,0)))</f>
        <v>Mester Zsuzsa középvezető</v>
      </c>
      <c r="G423" s="5">
        <f t="shared" si="31"/>
        <v>2525</v>
      </c>
      <c r="H423" s="11" t="b">
        <f t="shared" si="32"/>
        <v>0</v>
      </c>
      <c r="I423" s="11" t="b">
        <f t="shared" si="33"/>
        <v>0</v>
      </c>
      <c r="J423" s="11" t="b">
        <f t="shared" si="34"/>
        <v>0</v>
      </c>
    </row>
    <row r="424" spans="1:10" x14ac:dyDescent="0.25">
      <c r="A424">
        <v>136</v>
      </c>
      <c r="B424" t="s">
        <v>11</v>
      </c>
      <c r="C424" s="3">
        <v>39974.655046296299</v>
      </c>
      <c r="D424" s="3">
        <v>39974.674131944441</v>
      </c>
      <c r="E424" s="2">
        <f t="shared" si="30"/>
        <v>1.9085648142208811E-2</v>
      </c>
      <c r="F424" t="str">
        <f>CONCATENATE(INDEX(Telefonkönyv!$A$2:$A$63,MATCH('Hívások (2)'!A424,Telefonkönyv!$C$2:$C$63,0))," ",INDEX(Telefonkönyv!$B$2:$B$63,MATCH('Hívások (2)'!A424,Telefonkönyv!$C$2:$C$63,0)))</f>
        <v>Kégli Máté ügyintéző</v>
      </c>
      <c r="G424" s="5">
        <f t="shared" si="31"/>
        <v>2285</v>
      </c>
      <c r="H424" s="11" t="b">
        <f t="shared" si="32"/>
        <v>0</v>
      </c>
      <c r="I424" s="11" t="b">
        <f t="shared" si="33"/>
        <v>0</v>
      </c>
      <c r="J424" s="11" t="b">
        <f t="shared" si="34"/>
        <v>0</v>
      </c>
    </row>
    <row r="425" spans="1:10" x14ac:dyDescent="0.25">
      <c r="A425">
        <v>140</v>
      </c>
      <c r="B425" t="s">
        <v>5</v>
      </c>
      <c r="C425" s="3">
        <v>39974.6562962963</v>
      </c>
      <c r="D425" s="3">
        <v>39974.662881944445</v>
      </c>
      <c r="E425" s="2">
        <f t="shared" si="30"/>
        <v>6.5856481451191939E-3</v>
      </c>
      <c r="F425" t="str">
        <f>CONCATENATE(INDEX(Telefonkönyv!$A$2:$A$63,MATCH('Hívások (2)'!A425,Telefonkönyv!$C$2:$C$63,0))," ",INDEX(Telefonkönyv!$B$2:$B$63,MATCH('Hívások (2)'!A425,Telefonkönyv!$C$2:$C$63,0)))</f>
        <v>Szunomár Flóra ügyintéző</v>
      </c>
      <c r="G425" s="5">
        <f t="shared" si="31"/>
        <v>845</v>
      </c>
      <c r="H425" s="11" t="b">
        <f t="shared" si="32"/>
        <v>0</v>
      </c>
      <c r="I425" s="11" t="b">
        <f t="shared" si="33"/>
        <v>0</v>
      </c>
      <c r="J425" s="11" t="b">
        <f t="shared" si="34"/>
        <v>0</v>
      </c>
    </row>
    <row r="426" spans="1:10" x14ac:dyDescent="0.25">
      <c r="A426">
        <v>112</v>
      </c>
      <c r="B426" t="s">
        <v>13</v>
      </c>
      <c r="C426" s="3">
        <v>39974.657442129632</v>
      </c>
      <c r="D426" s="3">
        <v>39974.661689814813</v>
      </c>
      <c r="E426" s="2">
        <f t="shared" si="30"/>
        <v>4.2476851813262329E-3</v>
      </c>
      <c r="F426" t="str">
        <f>CONCATENATE(INDEX(Telefonkönyv!$A$2:$A$63,MATCH('Hívások (2)'!A426,Telefonkönyv!$C$2:$C$63,0))," ",INDEX(Telefonkönyv!$B$2:$B$63,MATCH('Hívások (2)'!A426,Telefonkönyv!$C$2:$C$63,0)))</f>
        <v>Tóth Vanda ügyintéző</v>
      </c>
      <c r="G426" s="5">
        <f t="shared" si="31"/>
        <v>605</v>
      </c>
      <c r="H426" s="11" t="b">
        <f t="shared" si="32"/>
        <v>0</v>
      </c>
      <c r="I426" s="11" t="b">
        <f t="shared" si="33"/>
        <v>0</v>
      </c>
      <c r="J426" s="11" t="b">
        <f t="shared" si="34"/>
        <v>0</v>
      </c>
    </row>
    <row r="427" spans="1:10" x14ac:dyDescent="0.25">
      <c r="A427">
        <v>118</v>
      </c>
      <c r="B427" t="s">
        <v>5</v>
      </c>
      <c r="C427" s="3">
        <v>39974.660196759258</v>
      </c>
      <c r="D427" s="3">
        <v>39974.68141203704</v>
      </c>
      <c r="E427" s="2">
        <f t="shared" si="30"/>
        <v>2.121527778217569E-2</v>
      </c>
      <c r="F427" t="str">
        <f>CONCATENATE(INDEX(Telefonkönyv!$A$2:$A$63,MATCH('Hívások (2)'!A427,Telefonkönyv!$C$2:$C$63,0))," ",INDEX(Telefonkönyv!$B$2:$B$63,MATCH('Hívások (2)'!A427,Telefonkönyv!$C$2:$C$63,0)))</f>
        <v>Ondrejó Anna ügyintéző</v>
      </c>
      <c r="G427" s="5">
        <f t="shared" si="31"/>
        <v>2525</v>
      </c>
      <c r="H427" s="11" t="b">
        <f t="shared" si="32"/>
        <v>0</v>
      </c>
      <c r="I427" s="11" t="b">
        <f t="shared" si="33"/>
        <v>0</v>
      </c>
      <c r="J427" s="11" t="b">
        <f t="shared" si="34"/>
        <v>0</v>
      </c>
    </row>
    <row r="428" spans="1:10" x14ac:dyDescent="0.25">
      <c r="A428">
        <v>159</v>
      </c>
      <c r="B428" t="s">
        <v>4</v>
      </c>
      <c r="C428" s="3">
        <v>39974.665312500001</v>
      </c>
      <c r="D428" s="3">
        <v>39974.688611111109</v>
      </c>
      <c r="E428" s="2">
        <f t="shared" si="30"/>
        <v>2.3298611107748002E-2</v>
      </c>
      <c r="F428" t="str">
        <f>CONCATENATE(INDEX(Telefonkönyv!$A$2:$A$63,MATCH('Hívások (2)'!A428,Telefonkönyv!$C$2:$C$63,0))," ",INDEX(Telefonkönyv!$B$2:$B$63,MATCH('Hívások (2)'!A428,Telefonkönyv!$C$2:$C$63,0)))</f>
        <v>Pap Nikolett ügyintéző</v>
      </c>
      <c r="G428" s="5">
        <f t="shared" si="31"/>
        <v>2440</v>
      </c>
      <c r="H428" s="11" t="b">
        <f t="shared" si="32"/>
        <v>0</v>
      </c>
      <c r="I428" s="11" t="b">
        <f t="shared" si="33"/>
        <v>0</v>
      </c>
      <c r="J428" s="11" t="b">
        <f t="shared" si="34"/>
        <v>0</v>
      </c>
    </row>
    <row r="429" spans="1:10" x14ac:dyDescent="0.25">
      <c r="A429">
        <v>158</v>
      </c>
      <c r="B429" t="s">
        <v>8</v>
      </c>
      <c r="C429" s="3">
        <v>39974.679120370369</v>
      </c>
      <c r="D429" s="3">
        <v>39974.694918981484</v>
      </c>
      <c r="E429" s="2">
        <f t="shared" si="30"/>
        <v>1.5798611115314998E-2</v>
      </c>
      <c r="F429" t="str">
        <f>CONCATENATE(INDEX(Telefonkönyv!$A$2:$A$63,MATCH('Hívások (2)'!A429,Telefonkönyv!$C$2:$C$63,0))," ",INDEX(Telefonkönyv!$B$2:$B$63,MATCH('Hívások (2)'!A429,Telefonkönyv!$C$2:$C$63,0)))</f>
        <v>Sánta Tibor középvezető</v>
      </c>
      <c r="G429" s="5">
        <f t="shared" si="31"/>
        <v>1885</v>
      </c>
      <c r="H429" s="11" t="b">
        <f t="shared" si="32"/>
        <v>0</v>
      </c>
      <c r="I429" s="11" t="b">
        <f t="shared" si="33"/>
        <v>0</v>
      </c>
      <c r="J429" s="11" t="b">
        <f t="shared" si="34"/>
        <v>0</v>
      </c>
    </row>
    <row r="430" spans="1:10" x14ac:dyDescent="0.25">
      <c r="A430">
        <v>136</v>
      </c>
      <c r="B430" t="s">
        <v>11</v>
      </c>
      <c r="C430" s="3">
        <v>39974.679699074077</v>
      </c>
      <c r="D430" s="3">
        <v>39974.713819444441</v>
      </c>
      <c r="E430" s="2">
        <f t="shared" si="30"/>
        <v>3.4120370364689734E-2</v>
      </c>
      <c r="F430" t="str">
        <f>CONCATENATE(INDEX(Telefonkönyv!$A$2:$A$63,MATCH('Hívások (2)'!A430,Telefonkönyv!$C$2:$C$63,0))," ",INDEX(Telefonkönyv!$B$2:$B$63,MATCH('Hívások (2)'!A430,Telefonkönyv!$C$2:$C$63,0)))</f>
        <v>Kégli Máté ügyintéző</v>
      </c>
      <c r="G430" s="5">
        <f t="shared" si="31"/>
        <v>4045</v>
      </c>
      <c r="H430" s="11" t="b">
        <f t="shared" si="32"/>
        <v>0</v>
      </c>
      <c r="I430" s="11" t="b">
        <f t="shared" si="33"/>
        <v>0</v>
      </c>
      <c r="J430" s="11" t="b">
        <f t="shared" si="34"/>
        <v>0</v>
      </c>
    </row>
    <row r="431" spans="1:10" x14ac:dyDescent="0.25">
      <c r="A431">
        <v>119</v>
      </c>
      <c r="B431" t="s">
        <v>10</v>
      </c>
      <c r="C431" s="3">
        <v>39974.683344907404</v>
      </c>
      <c r="D431" s="3">
        <v>39974.693182870367</v>
      </c>
      <c r="E431" s="2">
        <f t="shared" si="30"/>
        <v>9.8379629635019228E-3</v>
      </c>
      <c r="F431" t="str">
        <f>CONCATENATE(INDEX(Telefonkönyv!$A$2:$A$63,MATCH('Hívások (2)'!A431,Telefonkönyv!$C$2:$C$63,0))," ",INDEX(Telefonkönyv!$B$2:$B$63,MATCH('Hívások (2)'!A431,Telefonkönyv!$C$2:$C$63,0)))</f>
        <v>Kövér Krisztina ügyintéző</v>
      </c>
      <c r="G431" s="5">
        <f t="shared" si="31"/>
        <v>1335</v>
      </c>
      <c r="H431" s="11" t="b">
        <f t="shared" si="32"/>
        <v>0</v>
      </c>
      <c r="I431" s="11" t="b">
        <f t="shared" si="33"/>
        <v>0</v>
      </c>
      <c r="J431" s="11" t="b">
        <f t="shared" si="34"/>
        <v>0</v>
      </c>
    </row>
    <row r="432" spans="1:10" x14ac:dyDescent="0.25">
      <c r="A432">
        <v>154</v>
      </c>
      <c r="B432" t="s">
        <v>8</v>
      </c>
      <c r="C432" s="3">
        <v>39974.685381944444</v>
      </c>
      <c r="D432" s="3">
        <v>39974.687881944446</v>
      </c>
      <c r="E432" s="2">
        <f t="shared" si="30"/>
        <v>2.5000000023283064E-3</v>
      </c>
      <c r="F432" t="str">
        <f>CONCATENATE(INDEX(Telefonkönyv!$A$2:$A$63,MATCH('Hívások (2)'!A432,Telefonkönyv!$C$2:$C$63,0))," ",INDEX(Telefonkönyv!$B$2:$B$63,MATCH('Hívások (2)'!A432,Telefonkönyv!$C$2:$C$63,0)))</f>
        <v>Bozsó Bálint ügyintéző</v>
      </c>
      <c r="G432" s="5">
        <f t="shared" si="31"/>
        <v>365</v>
      </c>
      <c r="H432" s="11" t="b">
        <f t="shared" si="32"/>
        <v>0</v>
      </c>
      <c r="I432" s="11" t="b">
        <f t="shared" si="33"/>
        <v>0</v>
      </c>
      <c r="J432" s="11" t="b">
        <f t="shared" si="34"/>
        <v>0</v>
      </c>
    </row>
    <row r="433" spans="1:10" x14ac:dyDescent="0.25">
      <c r="A433">
        <v>108</v>
      </c>
      <c r="B433" t="s">
        <v>13</v>
      </c>
      <c r="C433" s="3">
        <v>39974.687465277777</v>
      </c>
      <c r="D433" s="3">
        <v>39974.688796296294</v>
      </c>
      <c r="E433" s="2">
        <f t="shared" si="30"/>
        <v>1.3310185167938471E-3</v>
      </c>
      <c r="F433" t="str">
        <f>CONCATENATE(INDEX(Telefonkönyv!$A$2:$A$63,MATCH('Hívások (2)'!A433,Telefonkönyv!$C$2:$C$63,0))," ",INDEX(Telefonkönyv!$B$2:$B$63,MATCH('Hívások (2)'!A433,Telefonkönyv!$C$2:$C$63,0)))</f>
        <v>Csurai Fruzsina ügyintéző</v>
      </c>
      <c r="G433" s="5">
        <f t="shared" si="31"/>
        <v>205</v>
      </c>
      <c r="H433" s="11" t="b">
        <f t="shared" si="32"/>
        <v>0</v>
      </c>
      <c r="I433" s="11" t="b">
        <f t="shared" si="33"/>
        <v>0</v>
      </c>
      <c r="J433" s="11" t="b">
        <f t="shared" si="34"/>
        <v>0</v>
      </c>
    </row>
    <row r="434" spans="1:10" x14ac:dyDescent="0.25">
      <c r="A434">
        <v>116</v>
      </c>
      <c r="B434" t="s">
        <v>9</v>
      </c>
      <c r="C434" s="3">
        <v>39974.687974537039</v>
      </c>
      <c r="D434" s="3">
        <v>39974.694699074076</v>
      </c>
      <c r="E434" s="2">
        <f t="shared" si="30"/>
        <v>6.7245370373711921E-3</v>
      </c>
      <c r="F434" t="str">
        <f>CONCATENATE(INDEX(Telefonkönyv!$A$2:$A$63,MATCH('Hívások (2)'!A434,Telefonkönyv!$C$2:$C$63,0))," ",INDEX(Telefonkönyv!$B$2:$B$63,MATCH('Hívások (2)'!A434,Telefonkönyv!$C$2:$C$63,0)))</f>
        <v>Mák Anna ügyintéző</v>
      </c>
      <c r="G434" s="5">
        <f t="shared" si="31"/>
        <v>800</v>
      </c>
      <c r="H434" s="11" t="b">
        <f t="shared" si="32"/>
        <v>0</v>
      </c>
      <c r="I434" s="11" t="b">
        <f t="shared" si="33"/>
        <v>0</v>
      </c>
      <c r="J434" s="11" t="b">
        <f t="shared" si="34"/>
        <v>0</v>
      </c>
    </row>
    <row r="435" spans="1:10" x14ac:dyDescent="0.25">
      <c r="A435">
        <v>104</v>
      </c>
      <c r="B435" t="s">
        <v>5</v>
      </c>
      <c r="C435" s="3">
        <v>39974.688090277778</v>
      </c>
      <c r="D435" s="3">
        <v>39974.722337962965</v>
      </c>
      <c r="E435" s="2">
        <f t="shared" si="30"/>
        <v>3.4247685187438037E-2</v>
      </c>
      <c r="F435" t="str">
        <f>CONCATENATE(INDEX(Telefonkönyv!$A$2:$A$63,MATCH('Hívások (2)'!A435,Telefonkönyv!$C$2:$C$63,0))," ",INDEX(Telefonkönyv!$B$2:$B$63,MATCH('Hívások (2)'!A435,Telefonkönyv!$C$2:$C$63,0)))</f>
        <v>Laki Tamara ügyintéző</v>
      </c>
      <c r="G435" s="5">
        <f t="shared" si="31"/>
        <v>4045</v>
      </c>
      <c r="H435" s="11" t="b">
        <f t="shared" si="32"/>
        <v>0</v>
      </c>
      <c r="I435" s="11" t="b">
        <f t="shared" si="33"/>
        <v>0</v>
      </c>
      <c r="J435" s="11" t="b">
        <f t="shared" si="34"/>
        <v>0</v>
      </c>
    </row>
    <row r="436" spans="1:10" x14ac:dyDescent="0.25">
      <c r="A436">
        <v>151</v>
      </c>
      <c r="B436" t="s">
        <v>15</v>
      </c>
      <c r="C436" s="3">
        <v>39974.692557870374</v>
      </c>
      <c r="D436" s="3">
        <v>39974.7265162037</v>
      </c>
      <c r="E436" s="2">
        <f t="shared" si="30"/>
        <v>3.3958333326154388E-2</v>
      </c>
      <c r="F436" t="str">
        <f>CONCATENATE(INDEX(Telefonkönyv!$A$2:$A$63,MATCH('Hívások (2)'!A436,Telefonkönyv!$C$2:$C$63,0))," ",INDEX(Telefonkönyv!$B$2:$B$63,MATCH('Hívások (2)'!A436,Telefonkönyv!$C$2:$C$63,0)))</f>
        <v>Lovas Helga ügyintéző</v>
      </c>
      <c r="G436" s="5">
        <f t="shared" si="31"/>
        <v>4225</v>
      </c>
      <c r="H436" s="11" t="b">
        <f t="shared" si="32"/>
        <v>0</v>
      </c>
      <c r="I436" s="11" t="b">
        <f t="shared" si="33"/>
        <v>0</v>
      </c>
      <c r="J436" s="11" t="b">
        <f t="shared" si="34"/>
        <v>0</v>
      </c>
    </row>
    <row r="437" spans="1:10" x14ac:dyDescent="0.25">
      <c r="A437">
        <v>126</v>
      </c>
      <c r="B437" t="s">
        <v>4</v>
      </c>
      <c r="C437" s="3">
        <v>39974.693668981483</v>
      </c>
      <c r="D437" s="3">
        <v>39974.698946759258</v>
      </c>
      <c r="E437" s="2">
        <f t="shared" si="30"/>
        <v>5.277777774608694E-3</v>
      </c>
      <c r="F437" t="str">
        <f>CONCATENATE(INDEX(Telefonkönyv!$A$2:$A$63,MATCH('Hívások (2)'!A437,Telefonkönyv!$C$2:$C$63,0))," ",INDEX(Telefonkönyv!$B$2:$B$63,MATCH('Hívások (2)'!A437,Telefonkönyv!$C$2:$C$63,0)))</f>
        <v>Hadviga Márton ügyintéző</v>
      </c>
      <c r="G437" s="5">
        <f t="shared" si="31"/>
        <v>620</v>
      </c>
      <c r="H437" s="11" t="b">
        <f t="shared" si="32"/>
        <v>0</v>
      </c>
      <c r="I437" s="11" t="b">
        <f t="shared" si="33"/>
        <v>0</v>
      </c>
      <c r="J437" s="11" t="b">
        <f t="shared" si="34"/>
        <v>0</v>
      </c>
    </row>
    <row r="438" spans="1:10" x14ac:dyDescent="0.25">
      <c r="A438">
        <v>152</v>
      </c>
      <c r="B438" t="s">
        <v>6</v>
      </c>
      <c r="C438" s="3">
        <v>39974.693761574075</v>
      </c>
      <c r="D438" s="3">
        <v>39974.706724537034</v>
      </c>
      <c r="E438" s="2">
        <f t="shared" si="30"/>
        <v>1.2962962959136348E-2</v>
      </c>
      <c r="F438" t="str">
        <f>CONCATENATE(INDEX(Telefonkönyv!$A$2:$A$63,MATCH('Hívások (2)'!A438,Telefonkönyv!$C$2:$C$63,0))," ",INDEX(Telefonkönyv!$B$2:$B$63,MATCH('Hívások (2)'!A438,Telefonkönyv!$C$2:$C$63,0)))</f>
        <v>Viola Klára ügyintéző</v>
      </c>
      <c r="G438" s="5">
        <f t="shared" si="31"/>
        <v>1565</v>
      </c>
      <c r="H438" s="11" t="b">
        <f t="shared" si="32"/>
        <v>0</v>
      </c>
      <c r="I438" s="11" t="b">
        <f t="shared" si="33"/>
        <v>0</v>
      </c>
      <c r="J438" s="11" t="b">
        <f t="shared" si="34"/>
        <v>0</v>
      </c>
    </row>
    <row r="439" spans="1:10" x14ac:dyDescent="0.25">
      <c r="A439">
        <v>144</v>
      </c>
      <c r="B439" t="s">
        <v>14</v>
      </c>
      <c r="C439" s="3">
        <v>39974.69462962963</v>
      </c>
      <c r="D439" s="3">
        <v>39974.728634259256</v>
      </c>
      <c r="E439" s="2">
        <f t="shared" si="30"/>
        <v>3.400462962599704E-2</v>
      </c>
      <c r="F439" t="str">
        <f>CONCATENATE(INDEX(Telefonkönyv!$A$2:$A$63,MATCH('Hívások (2)'!A439,Telefonkönyv!$C$2:$C$63,0))," ",INDEX(Telefonkönyv!$B$2:$B$63,MATCH('Hívások (2)'!A439,Telefonkönyv!$C$2:$C$63,0)))</f>
        <v>Bózsing Gergely ügyintéző</v>
      </c>
      <c r="G439" s="5">
        <f t="shared" si="31"/>
        <v>3965</v>
      </c>
      <c r="H439" s="11" t="b">
        <f t="shared" si="32"/>
        <v>0</v>
      </c>
      <c r="I439" s="11" t="b">
        <f t="shared" si="33"/>
        <v>0</v>
      </c>
      <c r="J439" s="11" t="b">
        <f t="shared" si="34"/>
        <v>0</v>
      </c>
    </row>
    <row r="440" spans="1:10" x14ac:dyDescent="0.25">
      <c r="A440">
        <v>155</v>
      </c>
      <c r="B440" t="s">
        <v>9</v>
      </c>
      <c r="C440" s="3">
        <v>39974.695659722223</v>
      </c>
      <c r="D440" s="3">
        <v>39974.719328703701</v>
      </c>
      <c r="E440" s="2">
        <f t="shared" si="30"/>
        <v>2.3668981477385387E-2</v>
      </c>
      <c r="F440" t="str">
        <f>CONCATENATE(INDEX(Telefonkönyv!$A$2:$A$63,MATCH('Hívások (2)'!A440,Telefonkönyv!$C$2:$C$63,0))," ",INDEX(Telefonkönyv!$B$2:$B$63,MATCH('Hívások (2)'!A440,Telefonkönyv!$C$2:$C$63,0)))</f>
        <v>Bölöni Antal ügyintéző</v>
      </c>
      <c r="G440" s="5">
        <f t="shared" si="31"/>
        <v>2675</v>
      </c>
      <c r="H440" s="11" t="b">
        <f t="shared" si="32"/>
        <v>0</v>
      </c>
      <c r="I440" s="11" t="b">
        <f t="shared" si="33"/>
        <v>0</v>
      </c>
      <c r="J440" s="11" t="b">
        <f t="shared" si="34"/>
        <v>0</v>
      </c>
    </row>
    <row r="441" spans="1:10" x14ac:dyDescent="0.25">
      <c r="A441">
        <v>131</v>
      </c>
      <c r="B441" t="s">
        <v>5</v>
      </c>
      <c r="C441" s="3">
        <v>39974.703587962962</v>
      </c>
      <c r="D441" s="3">
        <v>39974.732256944444</v>
      </c>
      <c r="E441" s="2">
        <f t="shared" si="30"/>
        <v>2.8668981482042E-2</v>
      </c>
      <c r="F441" t="str">
        <f>CONCATENATE(INDEX(Telefonkönyv!$A$2:$A$63,MATCH('Hívások (2)'!A441,Telefonkönyv!$C$2:$C$63,0))," ",INDEX(Telefonkönyv!$B$2:$B$63,MATCH('Hívások (2)'!A441,Telefonkönyv!$C$2:$C$63,0)))</f>
        <v>Arany Attila ügyintéző</v>
      </c>
      <c r="G441" s="5">
        <f t="shared" si="31"/>
        <v>3405</v>
      </c>
      <c r="H441" s="11" t="b">
        <f t="shared" si="32"/>
        <v>0</v>
      </c>
      <c r="I441" s="11" t="b">
        <f t="shared" si="33"/>
        <v>0</v>
      </c>
      <c r="J441" s="11" t="b">
        <f t="shared" si="34"/>
        <v>0</v>
      </c>
    </row>
    <row r="442" spans="1:10" x14ac:dyDescent="0.25">
      <c r="A442">
        <v>148</v>
      </c>
      <c r="B442" t="s">
        <v>5</v>
      </c>
      <c r="C442" s="3">
        <v>39974.708321759259</v>
      </c>
      <c r="D442" s="3">
        <v>39974.71292824074</v>
      </c>
      <c r="E442" s="2">
        <f t="shared" si="30"/>
        <v>4.6064814814599231E-3</v>
      </c>
      <c r="F442" t="str">
        <f>CONCATENATE(INDEX(Telefonkönyv!$A$2:$A$63,MATCH('Hívások (2)'!A442,Telefonkönyv!$C$2:$C$63,0))," ",INDEX(Telefonkönyv!$B$2:$B$63,MATCH('Hívások (2)'!A442,Telefonkönyv!$C$2:$C$63,0)))</f>
        <v>Mester Zsuzsa középvezető</v>
      </c>
      <c r="G442" s="5">
        <f t="shared" si="31"/>
        <v>605</v>
      </c>
      <c r="H442" s="11" t="b">
        <f t="shared" si="32"/>
        <v>0</v>
      </c>
      <c r="I442" s="11" t="b">
        <f t="shared" si="33"/>
        <v>0</v>
      </c>
      <c r="J442" s="11" t="b">
        <f t="shared" si="34"/>
        <v>0</v>
      </c>
    </row>
    <row r="443" spans="1:10" x14ac:dyDescent="0.25">
      <c r="A443">
        <v>116</v>
      </c>
      <c r="B443" t="s">
        <v>9</v>
      </c>
      <c r="C443" s="3">
        <v>39974.708622685182</v>
      </c>
      <c r="D443" s="3">
        <v>39974.731006944443</v>
      </c>
      <c r="E443" s="2">
        <f t="shared" si="30"/>
        <v>2.2384259260434192E-2</v>
      </c>
      <c r="F443" t="str">
        <f>CONCATENATE(INDEX(Telefonkönyv!$A$2:$A$63,MATCH('Hívások (2)'!A443,Telefonkönyv!$C$2:$C$63,0))," ",INDEX(Telefonkönyv!$B$2:$B$63,MATCH('Hívások (2)'!A443,Telefonkönyv!$C$2:$C$63,0)))</f>
        <v>Mák Anna ügyintéző</v>
      </c>
      <c r="G443" s="5">
        <f t="shared" si="31"/>
        <v>2525</v>
      </c>
      <c r="H443" s="11" t="b">
        <f t="shared" si="32"/>
        <v>0</v>
      </c>
      <c r="I443" s="11" t="b">
        <f t="shared" si="33"/>
        <v>0</v>
      </c>
      <c r="J443" s="11" t="b">
        <f t="shared" si="34"/>
        <v>0</v>
      </c>
    </row>
    <row r="444" spans="1:10" x14ac:dyDescent="0.25">
      <c r="A444">
        <v>156</v>
      </c>
      <c r="B444" t="s">
        <v>7</v>
      </c>
      <c r="C444" s="3">
        <v>39974.708645833336</v>
      </c>
      <c r="D444" s="3">
        <v>39974.712870370371</v>
      </c>
      <c r="E444" s="2">
        <f t="shared" si="30"/>
        <v>4.2245370350428857E-3</v>
      </c>
      <c r="F444" t="str">
        <f>CONCATENATE(INDEX(Telefonkönyv!$A$2:$A$63,MATCH('Hívások (2)'!A444,Telefonkönyv!$C$2:$C$63,0))," ",INDEX(Telefonkönyv!$B$2:$B$63,MATCH('Hívások (2)'!A444,Telefonkönyv!$C$2:$C$63,0)))</f>
        <v>Ormai Nikolett ügyintéző</v>
      </c>
      <c r="G444" s="5">
        <f t="shared" si="31"/>
        <v>575</v>
      </c>
      <c r="H444" s="11" t="b">
        <f t="shared" si="32"/>
        <v>0</v>
      </c>
      <c r="I444" s="11" t="b">
        <f t="shared" si="33"/>
        <v>0</v>
      </c>
      <c r="J444" s="11" t="b">
        <f t="shared" si="34"/>
        <v>0</v>
      </c>
    </row>
    <row r="445" spans="1:10" x14ac:dyDescent="0.25">
      <c r="A445">
        <v>118</v>
      </c>
      <c r="B445" t="s">
        <v>5</v>
      </c>
      <c r="C445" s="3">
        <v>39974.709861111114</v>
      </c>
      <c r="D445" s="3">
        <v>39974.732187499998</v>
      </c>
      <c r="E445" s="2">
        <f t="shared" si="30"/>
        <v>2.2326388883811887E-2</v>
      </c>
      <c r="F445" t="str">
        <f>CONCATENATE(INDEX(Telefonkönyv!$A$2:$A$63,MATCH('Hívások (2)'!A445,Telefonkönyv!$C$2:$C$63,0))," ",INDEX(Telefonkönyv!$B$2:$B$63,MATCH('Hívások (2)'!A445,Telefonkönyv!$C$2:$C$63,0)))</f>
        <v>Ondrejó Anna ügyintéző</v>
      </c>
      <c r="G445" s="5">
        <f t="shared" si="31"/>
        <v>2685</v>
      </c>
      <c r="H445" s="11" t="b">
        <f t="shared" si="32"/>
        <v>0</v>
      </c>
      <c r="I445" s="11" t="b">
        <f t="shared" si="33"/>
        <v>0</v>
      </c>
      <c r="J445" s="11" t="b">
        <f t="shared" si="34"/>
        <v>0</v>
      </c>
    </row>
    <row r="446" spans="1:10" x14ac:dyDescent="0.25">
      <c r="A446">
        <v>145</v>
      </c>
      <c r="B446" t="s">
        <v>12</v>
      </c>
      <c r="C446" s="3">
        <v>39974.710706018515</v>
      </c>
      <c r="D446" s="3">
        <v>39974.721956018519</v>
      </c>
      <c r="E446" s="2">
        <f t="shared" si="30"/>
        <v>1.1250000003201421E-2</v>
      </c>
      <c r="F446" t="str">
        <f>CONCATENATE(INDEX(Telefonkönyv!$A$2:$A$63,MATCH('Hívások (2)'!A446,Telefonkönyv!$C$2:$C$63,0))," ",INDEX(Telefonkönyv!$B$2:$B$63,MATCH('Hívások (2)'!A446,Telefonkönyv!$C$2:$C$63,0)))</f>
        <v>Bednai Linda ügyintéző</v>
      </c>
      <c r="G446" s="5">
        <f t="shared" si="31"/>
        <v>1325</v>
      </c>
      <c r="H446" s="11" t="b">
        <f t="shared" si="32"/>
        <v>0</v>
      </c>
      <c r="I446" s="11" t="b">
        <f t="shared" si="33"/>
        <v>0</v>
      </c>
      <c r="J446" s="11" t="b">
        <f t="shared" si="34"/>
        <v>0</v>
      </c>
    </row>
    <row r="447" spans="1:10" x14ac:dyDescent="0.25">
      <c r="A447">
        <v>124</v>
      </c>
      <c r="B447" t="s">
        <v>13</v>
      </c>
      <c r="C447" s="3">
        <v>39974.710972222223</v>
      </c>
      <c r="D447" s="3">
        <v>39974.741099537037</v>
      </c>
      <c r="E447" s="2">
        <f t="shared" si="30"/>
        <v>3.0127314814308193E-2</v>
      </c>
      <c r="F447" t="str">
        <f>CONCATENATE(INDEX(Telefonkönyv!$A$2:$A$63,MATCH('Hívások (2)'!A447,Telefonkönyv!$C$2:$C$63,0))," ",INDEX(Telefonkönyv!$B$2:$B$63,MATCH('Hívások (2)'!A447,Telefonkönyv!$C$2:$C$63,0)))</f>
        <v>Gelencsér László ügyintéző</v>
      </c>
      <c r="G447" s="5">
        <f t="shared" si="31"/>
        <v>3565</v>
      </c>
      <c r="H447" s="11" t="b">
        <f t="shared" si="32"/>
        <v>0</v>
      </c>
      <c r="I447" s="11" t="b">
        <f t="shared" si="33"/>
        <v>0</v>
      </c>
      <c r="J447" s="11" t="b">
        <f t="shared" si="34"/>
        <v>0</v>
      </c>
    </row>
    <row r="448" spans="1:10" x14ac:dyDescent="0.25">
      <c r="A448">
        <v>114</v>
      </c>
      <c r="B448" t="s">
        <v>11</v>
      </c>
      <c r="C448" s="3">
        <v>39974.715289351851</v>
      </c>
      <c r="D448" s="3">
        <v>39974.725127314814</v>
      </c>
      <c r="E448" s="2">
        <f t="shared" si="30"/>
        <v>9.8379629635019228E-3</v>
      </c>
      <c r="F448" t="str">
        <f>CONCATENATE(INDEX(Telefonkönyv!$A$2:$A$63,MATCH('Hívások (2)'!A448,Telefonkönyv!$C$2:$C$63,0))," ",INDEX(Telefonkönyv!$B$2:$B$63,MATCH('Hívások (2)'!A448,Telefonkönyv!$C$2:$C$63,0)))</f>
        <v>Bakonyi Mátyás ügyintéző</v>
      </c>
      <c r="G448" s="5">
        <f t="shared" si="31"/>
        <v>1245</v>
      </c>
      <c r="H448" s="11" t="b">
        <f t="shared" si="32"/>
        <v>0</v>
      </c>
      <c r="I448" s="11" t="b">
        <f t="shared" si="33"/>
        <v>0</v>
      </c>
      <c r="J448" s="11" t="b">
        <f t="shared" si="34"/>
        <v>0</v>
      </c>
    </row>
    <row r="449" spans="1:10" x14ac:dyDescent="0.25">
      <c r="A449">
        <v>126</v>
      </c>
      <c r="B449" t="s">
        <v>4</v>
      </c>
      <c r="C449" s="3">
        <v>39974.718553240738</v>
      </c>
      <c r="D449" s="3">
        <v>39974.72515046296</v>
      </c>
      <c r="E449" s="2">
        <f t="shared" si="30"/>
        <v>6.5972222218988463E-3</v>
      </c>
      <c r="F449" t="str">
        <f>CONCATENATE(INDEX(Telefonkönyv!$A$2:$A$63,MATCH('Hívások (2)'!A449,Telefonkönyv!$C$2:$C$63,0))," ",INDEX(Telefonkönyv!$B$2:$B$63,MATCH('Hívások (2)'!A449,Telefonkönyv!$C$2:$C$63,0)))</f>
        <v>Hadviga Márton ügyintéző</v>
      </c>
      <c r="G449" s="5">
        <f t="shared" si="31"/>
        <v>760</v>
      </c>
      <c r="H449" s="11" t="b">
        <f t="shared" si="32"/>
        <v>0</v>
      </c>
      <c r="I449" s="11" t="b">
        <f t="shared" si="33"/>
        <v>0</v>
      </c>
      <c r="J449" s="11" t="b">
        <f t="shared" si="34"/>
        <v>0</v>
      </c>
    </row>
    <row r="450" spans="1:10" x14ac:dyDescent="0.25">
      <c r="A450">
        <v>101</v>
      </c>
      <c r="B450" t="s">
        <v>11</v>
      </c>
      <c r="C450" s="3">
        <v>39974.718784722223</v>
      </c>
      <c r="D450" s="3">
        <v>39974.752997685187</v>
      </c>
      <c r="E450" s="2">
        <f t="shared" si="30"/>
        <v>3.4212962964375038E-2</v>
      </c>
      <c r="F450" t="str">
        <f>CONCATENATE(INDEX(Telefonkönyv!$A$2:$A$63,MATCH('Hívások (2)'!A450,Telefonkönyv!$C$2:$C$63,0))," ",INDEX(Telefonkönyv!$B$2:$B$63,MATCH('Hívások (2)'!A450,Telefonkönyv!$C$2:$C$63,0)))</f>
        <v>Szatmári Miklós ügyintéző</v>
      </c>
      <c r="G450" s="5">
        <f t="shared" si="31"/>
        <v>4045</v>
      </c>
      <c r="H450" s="11" t="b">
        <f t="shared" si="32"/>
        <v>0</v>
      </c>
      <c r="I450" s="11" t="b">
        <f t="shared" si="33"/>
        <v>0</v>
      </c>
      <c r="J450" s="11" t="b">
        <f t="shared" si="34"/>
        <v>0</v>
      </c>
    </row>
    <row r="451" spans="1:10" x14ac:dyDescent="0.25">
      <c r="A451">
        <v>109</v>
      </c>
      <c r="B451" t="s">
        <v>15</v>
      </c>
      <c r="C451" s="3">
        <v>39974.720636574071</v>
      </c>
      <c r="D451" s="3">
        <v>39974.735347222224</v>
      </c>
      <c r="E451" s="2">
        <f t="shared" ref="E451:E514" si="35">D451-C451</f>
        <v>1.471064815268619E-2</v>
      </c>
      <c r="F451" t="str">
        <f>CONCATENATE(INDEX(Telefonkönyv!$A$2:$A$63,MATCH('Hívások (2)'!A451,Telefonkönyv!$C$2:$C$63,0))," ",INDEX(Telefonkönyv!$B$2:$B$63,MATCH('Hívások (2)'!A451,Telefonkönyv!$C$2:$C$63,0)))</f>
        <v>Lovas Imre ügyintéző</v>
      </c>
      <c r="G451" s="5">
        <f t="shared" ref="G451:G514" si="36">VLOOKUP(B451,$S$2:$V$13,3,FALSE)+IF(SECOND(E451)=0,MINUTE(E451),MINUTE(E451)+1)*VLOOKUP(B451,$S$2:$V$13,4,FALSE)</f>
        <v>1930</v>
      </c>
      <c r="H451" s="11" t="b">
        <f t="shared" ref="H451:H514" si="37">AND(MOD($C451+VLOOKUP($B451,$S$2:$T$13,2,TRUE)/24,1)&lt;TIME(9,0,0),MOD($D451+VLOOKUP($B451,$S$2:$T$13,2,TRUE)/24,1)&gt;=TIME(9,0,0))</f>
        <v>0</v>
      </c>
      <c r="I451" s="11" t="b">
        <f t="shared" ref="I451:I514" si="38">AND(MOD($C451+VLOOKUP($B451,$S$2:$T$13,2,TRUE)/24,1)&lt;=TIME(17,0,0),MOD($D451+VLOOKUP($B451,$S$2:$T$13,2,TRUE)/24,1)&gt;TIME(17,0,0))</f>
        <v>0</v>
      </c>
      <c r="J451" s="11" t="b">
        <f t="shared" ref="J451:J514" si="39">OR(MOD($C451+VLOOKUP($B451,$S$2:$T$13,2,TRUE)/24,1)&gt;TIME(17,0,0),MOD($D451+VLOOKUP($B451,$S$2:$T$13,2,TRUE)/24,1)&lt;TIME(9,0,0))</f>
        <v>0</v>
      </c>
    </row>
    <row r="452" spans="1:10" x14ac:dyDescent="0.25">
      <c r="A452">
        <v>123</v>
      </c>
      <c r="B452" t="s">
        <v>7</v>
      </c>
      <c r="C452" s="3">
        <v>39974.720879629633</v>
      </c>
      <c r="D452" s="3">
        <v>39974.721377314818</v>
      </c>
      <c r="E452" s="2">
        <f t="shared" si="35"/>
        <v>4.9768518510973081E-4</v>
      </c>
      <c r="F452" t="str">
        <f>CONCATENATE(INDEX(Telefonkönyv!$A$2:$A$63,MATCH('Hívások (2)'!A452,Telefonkönyv!$C$2:$C$63,0))," ",INDEX(Telefonkönyv!$B$2:$B$63,MATCH('Hívások (2)'!A452,Telefonkönyv!$C$2:$C$63,0)))</f>
        <v>Juhász Andrea ügyintéző</v>
      </c>
      <c r="G452" s="5">
        <f t="shared" si="36"/>
        <v>125</v>
      </c>
      <c r="H452" s="11" t="b">
        <f t="shared" si="37"/>
        <v>0</v>
      </c>
      <c r="I452" s="11" t="b">
        <f t="shared" si="38"/>
        <v>0</v>
      </c>
      <c r="J452" s="11" t="b">
        <f t="shared" si="39"/>
        <v>0</v>
      </c>
    </row>
    <row r="453" spans="1:10" x14ac:dyDescent="0.25">
      <c r="A453">
        <v>155</v>
      </c>
      <c r="B453" t="s">
        <v>9</v>
      </c>
      <c r="C453" s="3">
        <v>39974.723460648151</v>
      </c>
      <c r="D453" s="3">
        <v>39974.728043981479</v>
      </c>
      <c r="E453" s="2">
        <f t="shared" si="35"/>
        <v>4.5833333279006183E-3</v>
      </c>
      <c r="F453" t="str">
        <f>CONCATENATE(INDEX(Telefonkönyv!$A$2:$A$63,MATCH('Hívások (2)'!A453,Telefonkönyv!$C$2:$C$63,0))," ",INDEX(Telefonkönyv!$B$2:$B$63,MATCH('Hívások (2)'!A453,Telefonkönyv!$C$2:$C$63,0)))</f>
        <v>Bölöni Antal ügyintéző</v>
      </c>
      <c r="G453" s="5">
        <f t="shared" si="36"/>
        <v>575</v>
      </c>
      <c r="H453" s="11" t="b">
        <f t="shared" si="37"/>
        <v>0</v>
      </c>
      <c r="I453" s="11" t="b">
        <f t="shared" si="38"/>
        <v>0</v>
      </c>
      <c r="J453" s="11" t="b">
        <f t="shared" si="39"/>
        <v>0</v>
      </c>
    </row>
    <row r="454" spans="1:10" x14ac:dyDescent="0.25">
      <c r="A454">
        <v>126</v>
      </c>
      <c r="B454" t="s">
        <v>4</v>
      </c>
      <c r="C454" s="3">
        <v>39974.727175925924</v>
      </c>
      <c r="D454" s="3">
        <v>39974.750092592592</v>
      </c>
      <c r="E454" s="2">
        <f t="shared" si="35"/>
        <v>2.2916666668606922E-2</v>
      </c>
      <c r="F454" t="str">
        <f>CONCATENATE(INDEX(Telefonkönyv!$A$2:$A$63,MATCH('Hívások (2)'!A454,Telefonkönyv!$C$2:$C$63,0))," ",INDEX(Telefonkönyv!$B$2:$B$63,MATCH('Hívások (2)'!A454,Telefonkönyv!$C$2:$C$63,0)))</f>
        <v>Hadviga Márton ügyintéző</v>
      </c>
      <c r="G454" s="5">
        <f t="shared" si="36"/>
        <v>2370</v>
      </c>
      <c r="H454" s="11" t="b">
        <f t="shared" si="37"/>
        <v>0</v>
      </c>
      <c r="I454" s="11" t="b">
        <f t="shared" si="38"/>
        <v>0</v>
      </c>
      <c r="J454" s="11" t="b">
        <f t="shared" si="39"/>
        <v>0</v>
      </c>
    </row>
    <row r="455" spans="1:10" x14ac:dyDescent="0.25">
      <c r="A455">
        <v>156</v>
      </c>
      <c r="B455" t="s">
        <v>7</v>
      </c>
      <c r="C455" s="3">
        <v>39974.727986111109</v>
      </c>
      <c r="D455" s="3">
        <v>39974.748229166667</v>
      </c>
      <c r="E455" s="2">
        <f t="shared" si="35"/>
        <v>2.0243055558239575E-2</v>
      </c>
      <c r="F455" t="str">
        <f>CONCATENATE(INDEX(Telefonkönyv!$A$2:$A$63,MATCH('Hívások (2)'!A455,Telefonkönyv!$C$2:$C$63,0))," ",INDEX(Telefonkönyv!$B$2:$B$63,MATCH('Hívások (2)'!A455,Telefonkönyv!$C$2:$C$63,0)))</f>
        <v>Ormai Nikolett ügyintéző</v>
      </c>
      <c r="G455" s="5">
        <f t="shared" si="36"/>
        <v>2300</v>
      </c>
      <c r="H455" s="11" t="b">
        <f t="shared" si="37"/>
        <v>0</v>
      </c>
      <c r="I455" s="11" t="b">
        <f t="shared" si="38"/>
        <v>0</v>
      </c>
      <c r="J455" s="11" t="b">
        <f t="shared" si="39"/>
        <v>0</v>
      </c>
    </row>
    <row r="456" spans="1:10" x14ac:dyDescent="0.25">
      <c r="A456">
        <v>121</v>
      </c>
      <c r="B456" t="s">
        <v>7</v>
      </c>
      <c r="C456" s="3">
        <v>39974.728391203702</v>
      </c>
      <c r="D456" s="3">
        <v>39974.73196759259</v>
      </c>
      <c r="E456" s="2">
        <f t="shared" si="35"/>
        <v>3.5763888881774619E-3</v>
      </c>
      <c r="F456" t="str">
        <f>CONCATENATE(INDEX(Telefonkönyv!$A$2:$A$63,MATCH('Hívások (2)'!A456,Telefonkönyv!$C$2:$C$63,0))," ",INDEX(Telefonkönyv!$B$2:$B$63,MATCH('Hívások (2)'!A456,Telefonkönyv!$C$2:$C$63,0)))</f>
        <v>Palles Katalin ügyintéző</v>
      </c>
      <c r="G456" s="5">
        <f t="shared" si="36"/>
        <v>500</v>
      </c>
      <c r="H456" s="11" t="b">
        <f t="shared" si="37"/>
        <v>0</v>
      </c>
      <c r="I456" s="11" t="b">
        <f t="shared" si="38"/>
        <v>0</v>
      </c>
      <c r="J456" s="11" t="b">
        <f t="shared" si="39"/>
        <v>0</v>
      </c>
    </row>
    <row r="457" spans="1:10" x14ac:dyDescent="0.25">
      <c r="A457">
        <v>148</v>
      </c>
      <c r="B457" t="s">
        <v>8</v>
      </c>
      <c r="C457" s="3">
        <v>39974.730324074073</v>
      </c>
      <c r="D457" s="3">
        <v>39974.733483796299</v>
      </c>
      <c r="E457" s="2">
        <f t="shared" si="35"/>
        <v>3.1597222259733826E-3</v>
      </c>
      <c r="F457" t="str">
        <f>CONCATENATE(INDEX(Telefonkönyv!$A$2:$A$63,MATCH('Hívások (2)'!A457,Telefonkönyv!$C$2:$C$63,0))," ",INDEX(Telefonkönyv!$B$2:$B$63,MATCH('Hívások (2)'!A457,Telefonkönyv!$C$2:$C$63,0)))</f>
        <v>Mester Zsuzsa középvezető</v>
      </c>
      <c r="G457" s="5">
        <f t="shared" si="36"/>
        <v>445</v>
      </c>
      <c r="H457" s="11" t="b">
        <f t="shared" si="37"/>
        <v>0</v>
      </c>
      <c r="I457" s="11" t="b">
        <f t="shared" si="38"/>
        <v>0</v>
      </c>
      <c r="J457" s="11" t="b">
        <f t="shared" si="39"/>
        <v>0</v>
      </c>
    </row>
    <row r="458" spans="1:10" x14ac:dyDescent="0.25">
      <c r="A458">
        <v>120</v>
      </c>
      <c r="B458" t="s">
        <v>12</v>
      </c>
      <c r="C458" s="3">
        <v>39974.737962962965</v>
      </c>
      <c r="D458" s="3">
        <v>39974.755798611113</v>
      </c>
      <c r="E458" s="2">
        <f t="shared" si="35"/>
        <v>1.7835648148320615E-2</v>
      </c>
      <c r="F458" t="str">
        <f>CONCATENATE(INDEX(Telefonkönyv!$A$2:$A$63,MATCH('Hívások (2)'!A458,Telefonkönyv!$C$2:$C$63,0))," ",INDEX(Telefonkönyv!$B$2:$B$63,MATCH('Hívások (2)'!A458,Telefonkönyv!$C$2:$C$63,0)))</f>
        <v>Szalay Ákos ügyintéző</v>
      </c>
      <c r="G458" s="5">
        <f t="shared" si="36"/>
        <v>2000</v>
      </c>
      <c r="H458" s="11" t="b">
        <f t="shared" si="37"/>
        <v>0</v>
      </c>
      <c r="I458" s="11" t="b">
        <f t="shared" si="38"/>
        <v>0</v>
      </c>
      <c r="J458" s="11" t="b">
        <f t="shared" si="39"/>
        <v>0</v>
      </c>
    </row>
    <row r="459" spans="1:10" x14ac:dyDescent="0.25">
      <c r="A459">
        <v>150</v>
      </c>
      <c r="B459" t="s">
        <v>5</v>
      </c>
      <c r="C459" s="3">
        <v>39974.740208333336</v>
      </c>
      <c r="D459" s="3">
        <v>39974.747291666667</v>
      </c>
      <c r="E459" s="2">
        <f t="shared" si="35"/>
        <v>7.0833333302289248E-3</v>
      </c>
      <c r="F459" t="str">
        <f>CONCATENATE(INDEX(Telefonkönyv!$A$2:$A$63,MATCH('Hívások (2)'!A459,Telefonkönyv!$C$2:$C$63,0))," ",INDEX(Telefonkönyv!$B$2:$B$63,MATCH('Hívások (2)'!A459,Telefonkönyv!$C$2:$C$63,0)))</f>
        <v>Virt Kornél ügyintéző</v>
      </c>
      <c r="G459" s="5">
        <f t="shared" si="36"/>
        <v>925</v>
      </c>
      <c r="H459" s="11" t="b">
        <f t="shared" si="37"/>
        <v>0</v>
      </c>
      <c r="I459" s="11" t="b">
        <f t="shared" si="38"/>
        <v>0</v>
      </c>
      <c r="J459" s="11" t="b">
        <f t="shared" si="39"/>
        <v>0</v>
      </c>
    </row>
    <row r="460" spans="1:10" x14ac:dyDescent="0.25">
      <c r="A460">
        <v>149</v>
      </c>
      <c r="B460" t="s">
        <v>5</v>
      </c>
      <c r="C460" s="3">
        <v>39974.741018518522</v>
      </c>
      <c r="D460" s="3">
        <v>39974.758148148147</v>
      </c>
      <c r="E460" s="2">
        <f t="shared" si="35"/>
        <v>1.7129629624832887E-2</v>
      </c>
      <c r="F460" t="str">
        <f>CONCATENATE(INDEX(Telefonkönyv!$A$2:$A$63,MATCH('Hívások (2)'!A460,Telefonkönyv!$C$2:$C$63,0))," ",INDEX(Telefonkönyv!$B$2:$B$63,MATCH('Hívások (2)'!A460,Telefonkönyv!$C$2:$C$63,0)))</f>
        <v>Kerekes Zoltán középvezető</v>
      </c>
      <c r="G460" s="5">
        <f t="shared" si="36"/>
        <v>2045</v>
      </c>
      <c r="H460" s="11" t="b">
        <f t="shared" si="37"/>
        <v>0</v>
      </c>
      <c r="I460" s="11" t="b">
        <f t="shared" si="38"/>
        <v>0</v>
      </c>
      <c r="J460" s="11" t="b">
        <f t="shared" si="39"/>
        <v>0</v>
      </c>
    </row>
    <row r="461" spans="1:10" x14ac:dyDescent="0.25">
      <c r="A461">
        <v>108</v>
      </c>
      <c r="B461" t="s">
        <v>13</v>
      </c>
      <c r="C461" s="3">
        <v>39974.742731481485</v>
      </c>
      <c r="D461" s="3">
        <v>39974.742974537039</v>
      </c>
      <c r="E461" s="2">
        <f t="shared" si="35"/>
        <v>2.4305555416503921E-4</v>
      </c>
      <c r="F461" t="str">
        <f>CONCATENATE(INDEX(Telefonkönyv!$A$2:$A$63,MATCH('Hívások (2)'!A461,Telefonkönyv!$C$2:$C$63,0))," ",INDEX(Telefonkönyv!$B$2:$B$63,MATCH('Hívások (2)'!A461,Telefonkönyv!$C$2:$C$63,0)))</f>
        <v>Csurai Fruzsina ügyintéző</v>
      </c>
      <c r="G461" s="5">
        <f t="shared" si="36"/>
        <v>125</v>
      </c>
      <c r="H461" s="11" t="b">
        <f t="shared" si="37"/>
        <v>0</v>
      </c>
      <c r="I461" s="11" t="b">
        <f t="shared" si="38"/>
        <v>0</v>
      </c>
      <c r="J461" s="11" t="b">
        <f t="shared" si="39"/>
        <v>0</v>
      </c>
    </row>
    <row r="462" spans="1:10" x14ac:dyDescent="0.25">
      <c r="A462">
        <v>109</v>
      </c>
      <c r="B462" t="s">
        <v>15</v>
      </c>
      <c r="C462" s="3">
        <v>39974.747812499998</v>
      </c>
      <c r="D462" s="3">
        <v>39974.777604166666</v>
      </c>
      <c r="E462" s="2">
        <f t="shared" si="35"/>
        <v>2.9791666667733807E-2</v>
      </c>
      <c r="F462" t="str">
        <f>CONCATENATE(INDEX(Telefonkönyv!$A$2:$A$63,MATCH('Hívások (2)'!A462,Telefonkönyv!$C$2:$C$63,0))," ",INDEX(Telefonkönyv!$B$2:$B$63,MATCH('Hívások (2)'!A462,Telefonkönyv!$C$2:$C$63,0)))</f>
        <v>Lovas Imre ügyintéző</v>
      </c>
      <c r="G462" s="5">
        <f t="shared" si="36"/>
        <v>3715</v>
      </c>
      <c r="H462" s="11" t="b">
        <f t="shared" si="37"/>
        <v>0</v>
      </c>
      <c r="I462" s="11" t="b">
        <f t="shared" si="38"/>
        <v>0</v>
      </c>
      <c r="J462" s="11" t="b">
        <f t="shared" si="39"/>
        <v>0</v>
      </c>
    </row>
    <row r="463" spans="1:10" x14ac:dyDescent="0.25">
      <c r="A463">
        <v>143</v>
      </c>
      <c r="B463" t="s">
        <v>9</v>
      </c>
      <c r="C463" s="3">
        <v>39974.75377314815</v>
      </c>
      <c r="D463" s="3">
        <v>39974.787685185183</v>
      </c>
      <c r="E463" s="2">
        <f t="shared" si="35"/>
        <v>3.3912037033587694E-2</v>
      </c>
      <c r="F463" t="str">
        <f>CONCATENATE(INDEX(Telefonkönyv!$A$2:$A$63,MATCH('Hívások (2)'!A463,Telefonkönyv!$C$2:$C$63,0))," ",INDEX(Telefonkönyv!$B$2:$B$63,MATCH('Hívások (2)'!A463,Telefonkönyv!$C$2:$C$63,0)))</f>
        <v>Tringel Franciska ügyintéző</v>
      </c>
      <c r="G463" s="5">
        <f t="shared" si="36"/>
        <v>3725</v>
      </c>
      <c r="H463" s="11" t="b">
        <f t="shared" si="37"/>
        <v>0</v>
      </c>
      <c r="I463" s="11" t="b">
        <f t="shared" si="38"/>
        <v>0</v>
      </c>
      <c r="J463" s="11" t="b">
        <f t="shared" si="39"/>
        <v>0</v>
      </c>
    </row>
    <row r="464" spans="1:10" x14ac:dyDescent="0.25">
      <c r="A464">
        <v>129</v>
      </c>
      <c r="B464" t="s">
        <v>5</v>
      </c>
      <c r="C464" s="3">
        <v>39974.758113425924</v>
      </c>
      <c r="D464" s="3">
        <v>39974.783402777779</v>
      </c>
      <c r="E464" s="2">
        <f t="shared" si="35"/>
        <v>2.5289351855462883E-2</v>
      </c>
      <c r="F464" t="str">
        <f>CONCATENATE(INDEX(Telefonkönyv!$A$2:$A$63,MATCH('Hívások (2)'!A464,Telefonkönyv!$C$2:$C$63,0))," ",INDEX(Telefonkönyv!$B$2:$B$63,MATCH('Hívások (2)'!A464,Telefonkönyv!$C$2:$C$63,0)))</f>
        <v>Huszár Ildikó középvezető</v>
      </c>
      <c r="G464" s="5">
        <f t="shared" si="36"/>
        <v>3005</v>
      </c>
      <c r="H464" s="11" t="b">
        <f t="shared" si="37"/>
        <v>0</v>
      </c>
      <c r="I464" s="11" t="b">
        <f t="shared" si="38"/>
        <v>0</v>
      </c>
      <c r="J464" s="11" t="b">
        <f t="shared" si="39"/>
        <v>0</v>
      </c>
    </row>
    <row r="465" spans="1:10" x14ac:dyDescent="0.25">
      <c r="A465">
        <v>106</v>
      </c>
      <c r="B465" t="s">
        <v>8</v>
      </c>
      <c r="C465" s="3">
        <v>39974.762650462966</v>
      </c>
      <c r="D465" s="3">
        <v>39974.769861111112</v>
      </c>
      <c r="E465" s="2">
        <f t="shared" si="35"/>
        <v>7.2106481457012706E-3</v>
      </c>
      <c r="F465" t="str">
        <f>CONCATENATE(INDEX(Telefonkönyv!$A$2:$A$63,MATCH('Hívások (2)'!A465,Telefonkönyv!$C$2:$C$63,0))," ",INDEX(Telefonkönyv!$B$2:$B$63,MATCH('Hívások (2)'!A465,Telefonkönyv!$C$2:$C$63,0)))</f>
        <v>Kalincsák Hanga ügyintéző</v>
      </c>
      <c r="G465" s="5">
        <f t="shared" si="36"/>
        <v>925</v>
      </c>
      <c r="H465" s="11" t="b">
        <f t="shared" si="37"/>
        <v>0</v>
      </c>
      <c r="I465" s="11" t="b">
        <f t="shared" si="38"/>
        <v>0</v>
      </c>
      <c r="J465" s="11" t="b">
        <f t="shared" si="39"/>
        <v>0</v>
      </c>
    </row>
    <row r="466" spans="1:10" x14ac:dyDescent="0.25">
      <c r="A466">
        <v>136</v>
      </c>
      <c r="B466" t="s">
        <v>11</v>
      </c>
      <c r="C466" s="3">
        <v>39974.762986111113</v>
      </c>
      <c r="D466" s="3">
        <v>39974.766030092593</v>
      </c>
      <c r="E466" s="2">
        <f t="shared" si="35"/>
        <v>3.0439814800047316E-3</v>
      </c>
      <c r="F466" t="str">
        <f>CONCATENATE(INDEX(Telefonkönyv!$A$2:$A$63,MATCH('Hívások (2)'!A466,Telefonkönyv!$C$2:$C$63,0))," ",INDEX(Telefonkönyv!$B$2:$B$63,MATCH('Hívások (2)'!A466,Telefonkönyv!$C$2:$C$63,0)))</f>
        <v>Kégli Máté ügyintéző</v>
      </c>
      <c r="G466" s="5">
        <f t="shared" si="36"/>
        <v>445</v>
      </c>
      <c r="H466" s="11" t="b">
        <f t="shared" si="37"/>
        <v>0</v>
      </c>
      <c r="I466" s="11" t="b">
        <f t="shared" si="38"/>
        <v>0</v>
      </c>
      <c r="J466" s="11" t="b">
        <f t="shared" si="39"/>
        <v>0</v>
      </c>
    </row>
    <row r="467" spans="1:10" x14ac:dyDescent="0.25">
      <c r="A467">
        <v>102</v>
      </c>
      <c r="B467" t="s">
        <v>11</v>
      </c>
      <c r="C467" s="3">
        <v>39974.763032407405</v>
      </c>
      <c r="D467" s="3">
        <v>39974.785196759258</v>
      </c>
      <c r="E467" s="2">
        <f t="shared" si="35"/>
        <v>2.21643518525525E-2</v>
      </c>
      <c r="F467" t="str">
        <f>CONCATENATE(INDEX(Telefonkönyv!$A$2:$A$63,MATCH('Hívások (2)'!A467,Telefonkönyv!$C$2:$C$63,0))," ",INDEX(Telefonkönyv!$B$2:$B$63,MATCH('Hívások (2)'!A467,Telefonkönyv!$C$2:$C$63,0)))</f>
        <v>Csurgó Tivadar ügyintéző</v>
      </c>
      <c r="G467" s="5">
        <f t="shared" si="36"/>
        <v>2605</v>
      </c>
      <c r="H467" s="11" t="b">
        <f t="shared" si="37"/>
        <v>0</v>
      </c>
      <c r="I467" s="11" t="b">
        <f t="shared" si="38"/>
        <v>0</v>
      </c>
      <c r="J467" s="11" t="b">
        <f t="shared" si="39"/>
        <v>0</v>
      </c>
    </row>
    <row r="468" spans="1:10" x14ac:dyDescent="0.25">
      <c r="A468">
        <v>137</v>
      </c>
      <c r="B468" t="s">
        <v>9</v>
      </c>
      <c r="C468" s="3">
        <v>39974.763981481483</v>
      </c>
      <c r="D468" s="3">
        <v>39974.767731481479</v>
      </c>
      <c r="E468" s="2">
        <f t="shared" si="35"/>
        <v>3.749999996216502E-3</v>
      </c>
      <c r="F468" t="str">
        <f>CONCATENATE(INDEX(Telefonkönyv!$A$2:$A$63,MATCH('Hívások (2)'!A468,Telefonkönyv!$C$2:$C$63,0))," ",INDEX(Telefonkönyv!$B$2:$B$63,MATCH('Hívások (2)'!A468,Telefonkönyv!$C$2:$C$63,0)))</f>
        <v>Bertalan József ügyintéző</v>
      </c>
      <c r="G468" s="5">
        <f t="shared" si="36"/>
        <v>500</v>
      </c>
      <c r="H468" s="11" t="b">
        <f t="shared" si="37"/>
        <v>0</v>
      </c>
      <c r="I468" s="11" t="b">
        <f t="shared" si="38"/>
        <v>0</v>
      </c>
      <c r="J468" s="11" t="b">
        <f t="shared" si="39"/>
        <v>0</v>
      </c>
    </row>
    <row r="469" spans="1:10" x14ac:dyDescent="0.25">
      <c r="A469">
        <v>113</v>
      </c>
      <c r="B469" t="s">
        <v>7</v>
      </c>
      <c r="C469" s="3">
        <v>39974.768275462964</v>
      </c>
      <c r="D469" s="3">
        <v>39974.785104166665</v>
      </c>
      <c r="E469" s="2">
        <f t="shared" si="35"/>
        <v>1.6828703701321501E-2</v>
      </c>
      <c r="F469" t="str">
        <f>CONCATENATE(INDEX(Telefonkönyv!$A$2:$A$63,MATCH('Hívások (2)'!A469,Telefonkönyv!$C$2:$C$63,0))," ",INDEX(Telefonkönyv!$B$2:$B$63,MATCH('Hívások (2)'!A469,Telefonkönyv!$C$2:$C$63,0)))</f>
        <v>Toldi Tamás ügyintéző</v>
      </c>
      <c r="G469" s="5">
        <f t="shared" si="36"/>
        <v>1925</v>
      </c>
      <c r="H469" s="11" t="b">
        <f t="shared" si="37"/>
        <v>0</v>
      </c>
      <c r="I469" s="11" t="b">
        <f t="shared" si="38"/>
        <v>0</v>
      </c>
      <c r="J469" s="11" t="b">
        <f t="shared" si="39"/>
        <v>0</v>
      </c>
    </row>
    <row r="470" spans="1:10" x14ac:dyDescent="0.25">
      <c r="A470">
        <v>108</v>
      </c>
      <c r="B470" t="s">
        <v>13</v>
      </c>
      <c r="C470" s="3">
        <v>39974.774074074077</v>
      </c>
      <c r="D470" s="3">
        <v>39974.810532407406</v>
      </c>
      <c r="E470" s="2">
        <f t="shared" si="35"/>
        <v>3.6458333328482695E-2</v>
      </c>
      <c r="F470" t="str">
        <f>CONCATENATE(INDEX(Telefonkönyv!$A$2:$A$63,MATCH('Hívások (2)'!A470,Telefonkönyv!$C$2:$C$63,0))," ",INDEX(Telefonkönyv!$B$2:$B$63,MATCH('Hívások (2)'!A470,Telefonkönyv!$C$2:$C$63,0)))</f>
        <v>Csurai Fruzsina ügyintéző</v>
      </c>
      <c r="G470" s="5">
        <f t="shared" si="36"/>
        <v>4285</v>
      </c>
      <c r="H470" s="11" t="b">
        <f t="shared" si="37"/>
        <v>0</v>
      </c>
      <c r="I470" s="11" t="b">
        <f t="shared" si="38"/>
        <v>0</v>
      </c>
      <c r="J470" s="11" t="b">
        <f t="shared" si="39"/>
        <v>0</v>
      </c>
    </row>
    <row r="471" spans="1:10" x14ac:dyDescent="0.25">
      <c r="A471">
        <v>145</v>
      </c>
      <c r="B471" t="s">
        <v>12</v>
      </c>
      <c r="C471" s="3">
        <v>39974.774629629632</v>
      </c>
      <c r="D471" s="3">
        <v>39974.798750000002</v>
      </c>
      <c r="E471" s="2">
        <f t="shared" si="35"/>
        <v>2.4120370369928423E-2</v>
      </c>
      <c r="F471" t="str">
        <f>CONCATENATE(INDEX(Telefonkönyv!$A$2:$A$63,MATCH('Hívások (2)'!A471,Telefonkönyv!$C$2:$C$63,0))," ",INDEX(Telefonkönyv!$B$2:$B$63,MATCH('Hívások (2)'!A471,Telefonkönyv!$C$2:$C$63,0)))</f>
        <v>Bednai Linda ügyintéző</v>
      </c>
      <c r="G471" s="5">
        <f t="shared" si="36"/>
        <v>2675</v>
      </c>
      <c r="H471" s="11" t="b">
        <f t="shared" si="37"/>
        <v>0</v>
      </c>
      <c r="I471" s="11" t="b">
        <f t="shared" si="38"/>
        <v>0</v>
      </c>
      <c r="J471" s="11" t="b">
        <f t="shared" si="39"/>
        <v>0</v>
      </c>
    </row>
    <row r="472" spans="1:10" x14ac:dyDescent="0.25">
      <c r="A472">
        <v>107</v>
      </c>
      <c r="B472" t="s">
        <v>7</v>
      </c>
      <c r="C472" s="3">
        <v>39974.776608796295</v>
      </c>
      <c r="D472" s="3">
        <v>39974.784189814818</v>
      </c>
      <c r="E472" s="2">
        <f t="shared" si="35"/>
        <v>7.5810185226146132E-3</v>
      </c>
      <c r="F472" t="str">
        <f>CONCATENATE(INDEX(Telefonkönyv!$A$2:$A$63,MATCH('Hívások (2)'!A472,Telefonkönyv!$C$2:$C$63,0))," ",INDEX(Telefonkönyv!$B$2:$B$63,MATCH('Hívások (2)'!A472,Telefonkönyv!$C$2:$C$63,0)))</f>
        <v>Gál Fruzsina ügyintéző</v>
      </c>
      <c r="G472" s="5">
        <f t="shared" si="36"/>
        <v>875</v>
      </c>
      <c r="H472" s="11" t="b">
        <f t="shared" si="37"/>
        <v>0</v>
      </c>
      <c r="I472" s="11" t="b">
        <f t="shared" si="38"/>
        <v>0</v>
      </c>
      <c r="J472" s="11" t="b">
        <f t="shared" si="39"/>
        <v>0</v>
      </c>
    </row>
    <row r="473" spans="1:10" x14ac:dyDescent="0.25">
      <c r="A473">
        <v>119</v>
      </c>
      <c r="B473" t="s">
        <v>10</v>
      </c>
      <c r="C473" s="3">
        <v>39974.903807870367</v>
      </c>
      <c r="D473" s="3">
        <v>39974.915219907409</v>
      </c>
      <c r="E473" s="2">
        <f t="shared" si="35"/>
        <v>1.1412037041736767E-2</v>
      </c>
      <c r="F473" t="str">
        <f>CONCATENATE(INDEX(Telefonkönyv!$A$2:$A$63,MATCH('Hívások (2)'!A473,Telefonkönyv!$C$2:$C$63,0))," ",INDEX(Telefonkönyv!$B$2:$B$63,MATCH('Hívások (2)'!A473,Telefonkönyv!$C$2:$C$63,0)))</f>
        <v>Kövér Krisztina ügyintéző</v>
      </c>
      <c r="G473" s="5">
        <f t="shared" si="36"/>
        <v>1505</v>
      </c>
      <c r="H473" s="11" t="b">
        <f t="shared" si="37"/>
        <v>0</v>
      </c>
      <c r="I473" s="11" t="b">
        <f t="shared" si="38"/>
        <v>0</v>
      </c>
      <c r="J473" s="11" t="b">
        <f t="shared" si="39"/>
        <v>0</v>
      </c>
    </row>
    <row r="474" spans="1:10" x14ac:dyDescent="0.25">
      <c r="A474">
        <v>106</v>
      </c>
      <c r="B474" t="s">
        <v>8</v>
      </c>
      <c r="C474" s="3">
        <v>39974.987847222219</v>
      </c>
      <c r="D474" s="3">
        <v>39975.019884259258</v>
      </c>
      <c r="E474" s="2">
        <f t="shared" si="35"/>
        <v>3.2037037039117422E-2</v>
      </c>
      <c r="F474" t="str">
        <f>CONCATENATE(INDEX(Telefonkönyv!$A$2:$A$63,MATCH('Hívások (2)'!A474,Telefonkönyv!$C$2:$C$63,0))," ",INDEX(Telefonkönyv!$B$2:$B$63,MATCH('Hívások (2)'!A474,Telefonkönyv!$C$2:$C$63,0)))</f>
        <v>Kalincsák Hanga ügyintéző</v>
      </c>
      <c r="G474" s="5">
        <f t="shared" si="36"/>
        <v>3805</v>
      </c>
      <c r="H474" s="11" t="b">
        <f t="shared" si="37"/>
        <v>0</v>
      </c>
      <c r="I474" s="11" t="b">
        <f t="shared" si="38"/>
        <v>0</v>
      </c>
      <c r="J474" s="11" t="b">
        <f t="shared" si="39"/>
        <v>1</v>
      </c>
    </row>
    <row r="475" spans="1:10" x14ac:dyDescent="0.25">
      <c r="A475">
        <v>119</v>
      </c>
      <c r="B475" t="s">
        <v>10</v>
      </c>
      <c r="C475" s="3">
        <v>39975.363842592589</v>
      </c>
      <c r="D475" s="3">
        <v>39975.371712962966</v>
      </c>
      <c r="E475" s="2">
        <f t="shared" si="35"/>
        <v>7.8703703766223043E-3</v>
      </c>
      <c r="F475" t="str">
        <f>CONCATENATE(INDEX(Telefonkönyv!$A$2:$A$63,MATCH('Hívások (2)'!A475,Telefonkönyv!$C$2:$C$63,0))," ",INDEX(Telefonkönyv!$B$2:$B$63,MATCH('Hívások (2)'!A475,Telefonkönyv!$C$2:$C$63,0)))</f>
        <v>Kövér Krisztina ügyintéző</v>
      </c>
      <c r="G475" s="5">
        <f t="shared" si="36"/>
        <v>1080</v>
      </c>
      <c r="H475" s="11" t="b">
        <f t="shared" si="37"/>
        <v>0</v>
      </c>
      <c r="I475" s="11" t="b">
        <f t="shared" si="38"/>
        <v>0</v>
      </c>
      <c r="J475" s="11" t="b">
        <f t="shared" si="39"/>
        <v>1</v>
      </c>
    </row>
    <row r="476" spans="1:10" x14ac:dyDescent="0.25">
      <c r="A476">
        <v>155</v>
      </c>
      <c r="B476" t="s">
        <v>9</v>
      </c>
      <c r="C476" s="3">
        <v>39975.366956018515</v>
      </c>
      <c r="D476" s="3">
        <v>39975.378321759257</v>
      </c>
      <c r="E476" s="2">
        <f t="shared" si="35"/>
        <v>1.1365740741894115E-2</v>
      </c>
      <c r="F476" t="str">
        <f>CONCATENATE(INDEX(Telefonkönyv!$A$2:$A$63,MATCH('Hívások (2)'!A476,Telefonkönyv!$C$2:$C$63,0))," ",INDEX(Telefonkönyv!$B$2:$B$63,MATCH('Hívások (2)'!A476,Telefonkönyv!$C$2:$C$63,0)))</f>
        <v>Bölöni Antal ügyintéző</v>
      </c>
      <c r="G476" s="5">
        <f t="shared" si="36"/>
        <v>1325</v>
      </c>
      <c r="H476" s="11" t="b">
        <f t="shared" si="37"/>
        <v>0</v>
      </c>
      <c r="I476" s="11" t="b">
        <f t="shared" si="38"/>
        <v>0</v>
      </c>
      <c r="J476" s="11" t="b">
        <f t="shared" si="39"/>
        <v>1</v>
      </c>
    </row>
    <row r="477" spans="1:10" x14ac:dyDescent="0.25">
      <c r="A477">
        <v>129</v>
      </c>
      <c r="B477" t="s">
        <v>9</v>
      </c>
      <c r="C477" s="3">
        <v>39975.367303240739</v>
      </c>
      <c r="D477" s="3">
        <v>39975.384675925925</v>
      </c>
      <c r="E477" s="2">
        <f t="shared" si="35"/>
        <v>1.7372685186273884E-2</v>
      </c>
      <c r="F477" t="str">
        <f>CONCATENATE(INDEX(Telefonkönyv!$A$2:$A$63,MATCH('Hívások (2)'!A477,Telefonkönyv!$C$2:$C$63,0))," ",INDEX(Telefonkönyv!$B$2:$B$63,MATCH('Hívások (2)'!A477,Telefonkönyv!$C$2:$C$63,0)))</f>
        <v>Huszár Ildikó középvezető</v>
      </c>
      <c r="G477" s="5">
        <f t="shared" si="36"/>
        <v>2000</v>
      </c>
      <c r="H477" s="11" t="b">
        <f t="shared" si="37"/>
        <v>0</v>
      </c>
      <c r="I477" s="11" t="b">
        <f t="shared" si="38"/>
        <v>0</v>
      </c>
      <c r="J477" s="11" t="b">
        <f t="shared" si="39"/>
        <v>1</v>
      </c>
    </row>
    <row r="478" spans="1:10" x14ac:dyDescent="0.25">
      <c r="A478">
        <v>102</v>
      </c>
      <c r="B478" t="s">
        <v>11</v>
      </c>
      <c r="C478" s="3">
        <v>39975.369074074071</v>
      </c>
      <c r="D478" s="3">
        <v>39975.385162037041</v>
      </c>
      <c r="E478" s="2">
        <f t="shared" si="35"/>
        <v>1.6087962969322689E-2</v>
      </c>
      <c r="F478" t="str">
        <f>CONCATENATE(INDEX(Telefonkönyv!$A$2:$A$63,MATCH('Hívások (2)'!A478,Telefonkönyv!$C$2:$C$63,0))," ",INDEX(Telefonkönyv!$B$2:$B$63,MATCH('Hívások (2)'!A478,Telefonkönyv!$C$2:$C$63,0)))</f>
        <v>Csurgó Tivadar ügyintéző</v>
      </c>
      <c r="G478" s="5">
        <f t="shared" si="36"/>
        <v>1965</v>
      </c>
      <c r="H478" s="11" t="b">
        <f t="shared" si="37"/>
        <v>0</v>
      </c>
      <c r="I478" s="11" t="b">
        <f t="shared" si="38"/>
        <v>0</v>
      </c>
      <c r="J478" s="11" t="b">
        <f t="shared" si="39"/>
        <v>1</v>
      </c>
    </row>
    <row r="479" spans="1:10" x14ac:dyDescent="0.25">
      <c r="A479">
        <v>121</v>
      </c>
      <c r="B479" t="s">
        <v>7</v>
      </c>
      <c r="C479" s="3">
        <v>39975.369201388887</v>
      </c>
      <c r="D479" s="3">
        <v>39975.384293981479</v>
      </c>
      <c r="E479" s="2">
        <f t="shared" si="35"/>
        <v>1.509259259182727E-2</v>
      </c>
      <c r="F479" t="str">
        <f>CONCATENATE(INDEX(Telefonkönyv!$A$2:$A$63,MATCH('Hívások (2)'!A479,Telefonkönyv!$C$2:$C$63,0))," ",INDEX(Telefonkönyv!$B$2:$B$63,MATCH('Hívások (2)'!A479,Telefonkönyv!$C$2:$C$63,0)))</f>
        <v>Palles Katalin ügyintéző</v>
      </c>
      <c r="G479" s="5">
        <f t="shared" si="36"/>
        <v>1700</v>
      </c>
      <c r="H479" s="11" t="b">
        <f t="shared" si="37"/>
        <v>0</v>
      </c>
      <c r="I479" s="11" t="b">
        <f t="shared" si="38"/>
        <v>0</v>
      </c>
      <c r="J479" s="11" t="b">
        <f t="shared" si="39"/>
        <v>1</v>
      </c>
    </row>
    <row r="480" spans="1:10" x14ac:dyDescent="0.25">
      <c r="A480">
        <v>101</v>
      </c>
      <c r="B480" t="s">
        <v>11</v>
      </c>
      <c r="C480" s="3">
        <v>39975.372303240743</v>
      </c>
      <c r="D480" s="3">
        <v>39975.378888888888</v>
      </c>
      <c r="E480" s="2">
        <f t="shared" si="35"/>
        <v>6.5856481451191939E-3</v>
      </c>
      <c r="F480" t="str">
        <f>CONCATENATE(INDEX(Telefonkönyv!$A$2:$A$63,MATCH('Hívások (2)'!A480,Telefonkönyv!$C$2:$C$63,0))," ",INDEX(Telefonkönyv!$B$2:$B$63,MATCH('Hívások (2)'!A480,Telefonkönyv!$C$2:$C$63,0)))</f>
        <v>Szatmári Miklós ügyintéző</v>
      </c>
      <c r="G480" s="5">
        <f t="shared" si="36"/>
        <v>845</v>
      </c>
      <c r="H480" s="11" t="b">
        <f t="shared" si="37"/>
        <v>0</v>
      </c>
      <c r="I480" s="11" t="b">
        <f t="shared" si="38"/>
        <v>0</v>
      </c>
      <c r="J480" s="11" t="b">
        <f t="shared" si="39"/>
        <v>1</v>
      </c>
    </row>
    <row r="481" spans="1:10" x14ac:dyDescent="0.25">
      <c r="A481">
        <v>131</v>
      </c>
      <c r="B481" t="s">
        <v>5</v>
      </c>
      <c r="C481" s="3">
        <v>39975.372569444444</v>
      </c>
      <c r="D481" s="3">
        <v>39975.385162037041</v>
      </c>
      <c r="E481" s="2">
        <f t="shared" si="35"/>
        <v>1.2592592596774921E-2</v>
      </c>
      <c r="F481" t="str">
        <f>CONCATENATE(INDEX(Telefonkönyv!$A$2:$A$63,MATCH('Hívások (2)'!A481,Telefonkönyv!$C$2:$C$63,0))," ",INDEX(Telefonkönyv!$B$2:$B$63,MATCH('Hívások (2)'!A481,Telefonkönyv!$C$2:$C$63,0)))</f>
        <v>Arany Attila ügyintéző</v>
      </c>
      <c r="G481" s="5">
        <f t="shared" si="36"/>
        <v>1565</v>
      </c>
      <c r="H481" s="11" t="b">
        <f t="shared" si="37"/>
        <v>0</v>
      </c>
      <c r="I481" s="11" t="b">
        <f t="shared" si="38"/>
        <v>0</v>
      </c>
      <c r="J481" s="11" t="b">
        <f t="shared" si="39"/>
        <v>1</v>
      </c>
    </row>
    <row r="482" spans="1:10" x14ac:dyDescent="0.25">
      <c r="A482">
        <v>115</v>
      </c>
      <c r="B482" t="s">
        <v>14</v>
      </c>
      <c r="C482" s="3">
        <v>39975.375613425924</v>
      </c>
      <c r="D482" s="3">
        <v>39975.395532407405</v>
      </c>
      <c r="E482" s="2">
        <f t="shared" si="35"/>
        <v>1.9918981481168885E-2</v>
      </c>
      <c r="F482" t="str">
        <f>CONCATENATE(INDEX(Telefonkönyv!$A$2:$A$63,MATCH('Hívások (2)'!A482,Telefonkönyv!$C$2:$C$63,0))," ",INDEX(Telefonkönyv!$B$2:$B$63,MATCH('Hívások (2)'!A482,Telefonkönyv!$C$2:$C$63,0)))</f>
        <v>Marosi István ügyintéző</v>
      </c>
      <c r="G482" s="5">
        <f t="shared" si="36"/>
        <v>2365</v>
      </c>
      <c r="H482" s="11" t="b">
        <f t="shared" si="37"/>
        <v>0</v>
      </c>
      <c r="I482" s="11" t="b">
        <f t="shared" si="38"/>
        <v>0</v>
      </c>
      <c r="J482" s="11" t="b">
        <f t="shared" si="39"/>
        <v>1</v>
      </c>
    </row>
    <row r="483" spans="1:10" x14ac:dyDescent="0.25">
      <c r="A483">
        <v>144</v>
      </c>
      <c r="B483" t="s">
        <v>14</v>
      </c>
      <c r="C483" s="3">
        <v>39975.375960648147</v>
      </c>
      <c r="D483" s="3">
        <v>39975.416122685187</v>
      </c>
      <c r="E483" s="2">
        <f t="shared" si="35"/>
        <v>4.016203703940846E-2</v>
      </c>
      <c r="F483" t="str">
        <f>CONCATENATE(INDEX(Telefonkönyv!$A$2:$A$63,MATCH('Hívások (2)'!A483,Telefonkönyv!$C$2:$C$63,0))," ",INDEX(Telefonkönyv!$B$2:$B$63,MATCH('Hívások (2)'!A483,Telefonkönyv!$C$2:$C$63,0)))</f>
        <v>Bózsing Gergely ügyintéző</v>
      </c>
      <c r="G483" s="5">
        <f t="shared" si="36"/>
        <v>4685</v>
      </c>
      <c r="H483" s="11" t="b">
        <f t="shared" si="37"/>
        <v>0</v>
      </c>
      <c r="I483" s="11" t="b">
        <f t="shared" si="38"/>
        <v>0</v>
      </c>
      <c r="J483" s="11" t="b">
        <f t="shared" si="39"/>
        <v>1</v>
      </c>
    </row>
    <row r="484" spans="1:10" x14ac:dyDescent="0.25">
      <c r="A484">
        <v>161</v>
      </c>
      <c r="B484" t="s">
        <v>9</v>
      </c>
      <c r="C484" s="3">
        <v>39975.375972222224</v>
      </c>
      <c r="D484" s="3">
        <v>39975.399050925924</v>
      </c>
      <c r="E484" s="2">
        <f t="shared" si="35"/>
        <v>2.307870369986631E-2</v>
      </c>
      <c r="F484" t="str">
        <f>CONCATENATE(INDEX(Telefonkönyv!$A$2:$A$63,MATCH('Hívások (2)'!A484,Telefonkönyv!$C$2:$C$63,0))," ",INDEX(Telefonkönyv!$B$2:$B$63,MATCH('Hívások (2)'!A484,Telefonkönyv!$C$2:$C$63,0)))</f>
        <v>Gál Pál ügyintéző</v>
      </c>
      <c r="G484" s="5">
        <f t="shared" si="36"/>
        <v>2600</v>
      </c>
      <c r="H484" s="11" t="b">
        <f t="shared" si="37"/>
        <v>0</v>
      </c>
      <c r="I484" s="11" t="b">
        <f t="shared" si="38"/>
        <v>0</v>
      </c>
      <c r="J484" s="11" t="b">
        <f t="shared" si="39"/>
        <v>1</v>
      </c>
    </row>
    <row r="485" spans="1:10" x14ac:dyDescent="0.25">
      <c r="A485">
        <v>135</v>
      </c>
      <c r="B485" t="s">
        <v>13</v>
      </c>
      <c r="C485" s="3">
        <v>39975.380046296297</v>
      </c>
      <c r="D485" s="3">
        <v>39975.41951388889</v>
      </c>
      <c r="E485" s="2">
        <f t="shared" si="35"/>
        <v>3.9467592592700385E-2</v>
      </c>
      <c r="F485" t="str">
        <f>CONCATENATE(INDEX(Telefonkönyv!$A$2:$A$63,MATCH('Hívások (2)'!A485,Telefonkönyv!$C$2:$C$63,0))," ",INDEX(Telefonkönyv!$B$2:$B$63,MATCH('Hívások (2)'!A485,Telefonkönyv!$C$2:$C$63,0)))</f>
        <v>Laki Karola ügyintéző</v>
      </c>
      <c r="G485" s="5">
        <f t="shared" si="36"/>
        <v>4605</v>
      </c>
      <c r="H485" s="11" t="b">
        <f t="shared" si="37"/>
        <v>0</v>
      </c>
      <c r="I485" s="11" t="b">
        <f t="shared" si="38"/>
        <v>0</v>
      </c>
      <c r="J485" s="11" t="b">
        <f t="shared" si="39"/>
        <v>1</v>
      </c>
    </row>
    <row r="486" spans="1:10" x14ac:dyDescent="0.25">
      <c r="A486">
        <v>155</v>
      </c>
      <c r="B486" t="s">
        <v>9</v>
      </c>
      <c r="C486" s="3">
        <v>39975.38480324074</v>
      </c>
      <c r="D486" s="3">
        <v>39975.399178240739</v>
      </c>
      <c r="E486" s="2">
        <f t="shared" si="35"/>
        <v>1.4374999998835847E-2</v>
      </c>
      <c r="F486" t="str">
        <f>CONCATENATE(INDEX(Telefonkönyv!$A$2:$A$63,MATCH('Hívások (2)'!A486,Telefonkönyv!$C$2:$C$63,0))," ",INDEX(Telefonkönyv!$B$2:$B$63,MATCH('Hívások (2)'!A486,Telefonkönyv!$C$2:$C$63,0)))</f>
        <v>Bölöni Antal ügyintéző</v>
      </c>
      <c r="G486" s="5">
        <f t="shared" si="36"/>
        <v>1625</v>
      </c>
      <c r="H486" s="11" t="b">
        <f t="shared" si="37"/>
        <v>0</v>
      </c>
      <c r="I486" s="11" t="b">
        <f t="shared" si="38"/>
        <v>0</v>
      </c>
      <c r="J486" s="11" t="b">
        <f t="shared" si="39"/>
        <v>1</v>
      </c>
    </row>
    <row r="487" spans="1:10" x14ac:dyDescent="0.25">
      <c r="A487">
        <v>110</v>
      </c>
      <c r="B487" t="s">
        <v>5</v>
      </c>
      <c r="C487" s="3">
        <v>39975.390138888892</v>
      </c>
      <c r="D487" s="3">
        <v>39975.426261574074</v>
      </c>
      <c r="E487" s="2">
        <f t="shared" si="35"/>
        <v>3.6122685181908309E-2</v>
      </c>
      <c r="F487" t="str">
        <f>CONCATENATE(INDEX(Telefonkönyv!$A$2:$A$63,MATCH('Hívások (2)'!A487,Telefonkönyv!$C$2:$C$63,0))," ",INDEX(Telefonkönyv!$B$2:$B$63,MATCH('Hívások (2)'!A487,Telefonkönyv!$C$2:$C$63,0)))</f>
        <v>Tóth Tímea középvezető</v>
      </c>
      <c r="G487" s="5">
        <f t="shared" si="36"/>
        <v>4285</v>
      </c>
      <c r="H487" s="11" t="b">
        <f t="shared" si="37"/>
        <v>0</v>
      </c>
      <c r="I487" s="11" t="b">
        <f t="shared" si="38"/>
        <v>0</v>
      </c>
      <c r="J487" s="11" t="b">
        <f t="shared" si="39"/>
        <v>1</v>
      </c>
    </row>
    <row r="488" spans="1:10" x14ac:dyDescent="0.25">
      <c r="A488">
        <v>111</v>
      </c>
      <c r="B488" t="s">
        <v>15</v>
      </c>
      <c r="C488" s="3">
        <v>39975.394016203703</v>
      </c>
      <c r="D488" s="3">
        <v>39975.415358796294</v>
      </c>
      <c r="E488" s="2">
        <f t="shared" si="35"/>
        <v>2.1342592590372078E-2</v>
      </c>
      <c r="F488" t="str">
        <f>CONCATENATE(INDEX(Telefonkönyv!$A$2:$A$63,MATCH('Hívások (2)'!A488,Telefonkönyv!$C$2:$C$63,0))," ",INDEX(Telefonkönyv!$B$2:$B$63,MATCH('Hívások (2)'!A488,Telefonkönyv!$C$2:$C$63,0)))</f>
        <v>Badacsonyi Krisztián ügyintéző</v>
      </c>
      <c r="G488" s="5">
        <f t="shared" si="36"/>
        <v>2695</v>
      </c>
      <c r="H488" s="11" t="b">
        <f t="shared" si="37"/>
        <v>0</v>
      </c>
      <c r="I488" s="11" t="b">
        <f t="shared" si="38"/>
        <v>0</v>
      </c>
      <c r="J488" s="11" t="b">
        <f t="shared" si="39"/>
        <v>1</v>
      </c>
    </row>
    <row r="489" spans="1:10" x14ac:dyDescent="0.25">
      <c r="A489">
        <v>107</v>
      </c>
      <c r="B489" t="s">
        <v>7</v>
      </c>
      <c r="C489" s="3">
        <v>39975.398310185185</v>
      </c>
      <c r="D489" s="3">
        <v>39975.415023148147</v>
      </c>
      <c r="E489" s="2">
        <f t="shared" si="35"/>
        <v>1.6712962962628808E-2</v>
      </c>
      <c r="F489" t="str">
        <f>CONCATENATE(INDEX(Telefonkönyv!$A$2:$A$63,MATCH('Hívások (2)'!A489,Telefonkönyv!$C$2:$C$63,0))," ",INDEX(Telefonkönyv!$B$2:$B$63,MATCH('Hívások (2)'!A489,Telefonkönyv!$C$2:$C$63,0)))</f>
        <v>Gál Fruzsina ügyintéző</v>
      </c>
      <c r="G489" s="5">
        <f t="shared" si="36"/>
        <v>1925</v>
      </c>
      <c r="H489" s="11" t="b">
        <f t="shared" si="37"/>
        <v>0</v>
      </c>
      <c r="I489" s="11" t="b">
        <f t="shared" si="38"/>
        <v>0</v>
      </c>
      <c r="J489" s="11" t="b">
        <f t="shared" si="39"/>
        <v>1</v>
      </c>
    </row>
    <row r="490" spans="1:10" x14ac:dyDescent="0.25">
      <c r="A490">
        <v>109</v>
      </c>
      <c r="B490" t="s">
        <v>15</v>
      </c>
      <c r="C490" s="3">
        <v>39975.399907407409</v>
      </c>
      <c r="D490" s="3">
        <v>39975.432905092595</v>
      </c>
      <c r="E490" s="2">
        <f t="shared" si="35"/>
        <v>3.2997685186273884E-2</v>
      </c>
      <c r="F490" t="str">
        <f>CONCATENATE(INDEX(Telefonkönyv!$A$2:$A$63,MATCH('Hívások (2)'!A490,Telefonkönyv!$C$2:$C$63,0))," ",INDEX(Telefonkönyv!$B$2:$B$63,MATCH('Hívások (2)'!A490,Telefonkönyv!$C$2:$C$63,0)))</f>
        <v>Lovas Imre ügyintéző</v>
      </c>
      <c r="G490" s="5">
        <f t="shared" si="36"/>
        <v>4140</v>
      </c>
      <c r="H490" s="11" t="b">
        <f t="shared" si="37"/>
        <v>0</v>
      </c>
      <c r="I490" s="11" t="b">
        <f t="shared" si="38"/>
        <v>0</v>
      </c>
      <c r="J490" s="11" t="b">
        <f t="shared" si="39"/>
        <v>1</v>
      </c>
    </row>
    <row r="491" spans="1:10" x14ac:dyDescent="0.25">
      <c r="A491">
        <v>118</v>
      </c>
      <c r="B491" t="s">
        <v>5</v>
      </c>
      <c r="C491" s="3">
        <v>39975.400891203702</v>
      </c>
      <c r="D491" s="3">
        <v>39975.420844907407</v>
      </c>
      <c r="E491" s="2">
        <f t="shared" si="35"/>
        <v>1.9953703704231884E-2</v>
      </c>
      <c r="F491" t="str">
        <f>CONCATENATE(INDEX(Telefonkönyv!$A$2:$A$63,MATCH('Hívások (2)'!A491,Telefonkönyv!$C$2:$C$63,0))," ",INDEX(Telefonkönyv!$B$2:$B$63,MATCH('Hívások (2)'!A491,Telefonkönyv!$C$2:$C$63,0)))</f>
        <v>Ondrejó Anna ügyintéző</v>
      </c>
      <c r="G491" s="5">
        <f t="shared" si="36"/>
        <v>2365</v>
      </c>
      <c r="H491" s="11" t="b">
        <f t="shared" si="37"/>
        <v>0</v>
      </c>
      <c r="I491" s="11" t="b">
        <f t="shared" si="38"/>
        <v>0</v>
      </c>
      <c r="J491" s="11" t="b">
        <f t="shared" si="39"/>
        <v>1</v>
      </c>
    </row>
    <row r="492" spans="1:10" x14ac:dyDescent="0.25">
      <c r="A492">
        <v>113</v>
      </c>
      <c r="B492" t="s">
        <v>7</v>
      </c>
      <c r="C492" s="3">
        <v>39975.4065625</v>
      </c>
      <c r="D492" s="3">
        <v>39975.418182870373</v>
      </c>
      <c r="E492" s="2">
        <f t="shared" si="35"/>
        <v>1.1620370372838806E-2</v>
      </c>
      <c r="F492" t="str">
        <f>CONCATENATE(INDEX(Telefonkönyv!$A$2:$A$63,MATCH('Hívások (2)'!A492,Telefonkönyv!$C$2:$C$63,0))," ",INDEX(Telefonkönyv!$B$2:$B$63,MATCH('Hívások (2)'!A492,Telefonkönyv!$C$2:$C$63,0)))</f>
        <v>Toldi Tamás ügyintéző</v>
      </c>
      <c r="G492" s="5">
        <f t="shared" si="36"/>
        <v>1325</v>
      </c>
      <c r="H492" s="11" t="b">
        <f t="shared" si="37"/>
        <v>0</v>
      </c>
      <c r="I492" s="11" t="b">
        <f t="shared" si="38"/>
        <v>0</v>
      </c>
      <c r="J492" s="11" t="b">
        <f t="shared" si="39"/>
        <v>1</v>
      </c>
    </row>
    <row r="493" spans="1:10" x14ac:dyDescent="0.25">
      <c r="A493">
        <v>112</v>
      </c>
      <c r="B493" t="s">
        <v>13</v>
      </c>
      <c r="C493" s="3">
        <v>39975.407361111109</v>
      </c>
      <c r="D493" s="3">
        <v>39975.412407407406</v>
      </c>
      <c r="E493" s="2">
        <f t="shared" si="35"/>
        <v>5.0462962972233072E-3</v>
      </c>
      <c r="F493" t="str">
        <f>CONCATENATE(INDEX(Telefonkönyv!$A$2:$A$63,MATCH('Hívások (2)'!A493,Telefonkönyv!$C$2:$C$63,0))," ",INDEX(Telefonkönyv!$B$2:$B$63,MATCH('Hívások (2)'!A493,Telefonkönyv!$C$2:$C$63,0)))</f>
        <v>Tóth Vanda ügyintéző</v>
      </c>
      <c r="G493" s="5">
        <f t="shared" si="36"/>
        <v>685</v>
      </c>
      <c r="H493" s="11" t="b">
        <f t="shared" si="37"/>
        <v>0</v>
      </c>
      <c r="I493" s="11" t="b">
        <f t="shared" si="38"/>
        <v>0</v>
      </c>
      <c r="J493" s="11" t="b">
        <f t="shared" si="39"/>
        <v>1</v>
      </c>
    </row>
    <row r="494" spans="1:10" x14ac:dyDescent="0.25">
      <c r="A494">
        <v>124</v>
      </c>
      <c r="B494" t="s">
        <v>13</v>
      </c>
      <c r="C494" s="3">
        <v>39975.408275462964</v>
      </c>
      <c r="D494" s="3">
        <v>39975.449479166666</v>
      </c>
      <c r="E494" s="2">
        <f t="shared" si="35"/>
        <v>4.1203703702194616E-2</v>
      </c>
      <c r="F494" t="str">
        <f>CONCATENATE(INDEX(Telefonkönyv!$A$2:$A$63,MATCH('Hívások (2)'!A494,Telefonkönyv!$C$2:$C$63,0))," ",INDEX(Telefonkönyv!$B$2:$B$63,MATCH('Hívások (2)'!A494,Telefonkönyv!$C$2:$C$63,0)))</f>
        <v>Gelencsér László ügyintéző</v>
      </c>
      <c r="G494" s="5">
        <f t="shared" si="36"/>
        <v>4845</v>
      </c>
      <c r="H494" s="11" t="b">
        <f t="shared" si="37"/>
        <v>0</v>
      </c>
      <c r="I494" s="11" t="b">
        <f t="shared" si="38"/>
        <v>0</v>
      </c>
      <c r="J494" s="11" t="b">
        <f t="shared" si="39"/>
        <v>1</v>
      </c>
    </row>
    <row r="495" spans="1:10" x14ac:dyDescent="0.25">
      <c r="A495">
        <v>150</v>
      </c>
      <c r="B495" t="s">
        <v>5</v>
      </c>
      <c r="C495" s="3">
        <v>39975.413807870369</v>
      </c>
      <c r="D495" s="3">
        <v>39975.443692129629</v>
      </c>
      <c r="E495" s="2">
        <f t="shared" si="35"/>
        <v>2.9884259260143153E-2</v>
      </c>
      <c r="F495" t="str">
        <f>CONCATENATE(INDEX(Telefonkönyv!$A$2:$A$63,MATCH('Hívások (2)'!A495,Telefonkönyv!$C$2:$C$63,0))," ",INDEX(Telefonkönyv!$B$2:$B$63,MATCH('Hívások (2)'!A495,Telefonkönyv!$C$2:$C$63,0)))</f>
        <v>Virt Kornél ügyintéző</v>
      </c>
      <c r="G495" s="5">
        <f t="shared" si="36"/>
        <v>3565</v>
      </c>
      <c r="H495" s="11" t="b">
        <f t="shared" si="37"/>
        <v>0</v>
      </c>
      <c r="I495" s="11" t="b">
        <f t="shared" si="38"/>
        <v>0</v>
      </c>
      <c r="J495" s="11" t="b">
        <f t="shared" si="39"/>
        <v>1</v>
      </c>
    </row>
    <row r="496" spans="1:10" x14ac:dyDescent="0.25">
      <c r="A496">
        <v>159</v>
      </c>
      <c r="B496" t="s">
        <v>4</v>
      </c>
      <c r="C496" s="3">
        <v>39975.415208333332</v>
      </c>
      <c r="D496" s="3">
        <v>39975.419872685183</v>
      </c>
      <c r="E496" s="2">
        <f t="shared" si="35"/>
        <v>4.6643518508062698E-3</v>
      </c>
      <c r="F496" t="str">
        <f>CONCATENATE(INDEX(Telefonkönyv!$A$2:$A$63,MATCH('Hívások (2)'!A496,Telefonkönyv!$C$2:$C$63,0))," ",INDEX(Telefonkönyv!$B$2:$B$63,MATCH('Hívások (2)'!A496,Telefonkönyv!$C$2:$C$63,0)))</f>
        <v>Pap Nikolett ügyintéző</v>
      </c>
      <c r="G496" s="5">
        <f t="shared" si="36"/>
        <v>550</v>
      </c>
      <c r="H496" s="11" t="b">
        <f t="shared" si="37"/>
        <v>0</v>
      </c>
      <c r="I496" s="11" t="b">
        <f t="shared" si="38"/>
        <v>0</v>
      </c>
      <c r="J496" s="11" t="b">
        <f t="shared" si="39"/>
        <v>1</v>
      </c>
    </row>
    <row r="497" spans="1:10" x14ac:dyDescent="0.25">
      <c r="A497">
        <v>157</v>
      </c>
      <c r="B497" t="s">
        <v>6</v>
      </c>
      <c r="C497" s="3">
        <v>39975.420231481483</v>
      </c>
      <c r="D497" s="3">
        <v>39975.441319444442</v>
      </c>
      <c r="E497" s="2">
        <f t="shared" si="35"/>
        <v>2.1087962959427387E-2</v>
      </c>
      <c r="F497" t="str">
        <f>CONCATENATE(INDEX(Telefonkönyv!$A$2:$A$63,MATCH('Hívások (2)'!A497,Telefonkönyv!$C$2:$C$63,0))," ",INDEX(Telefonkönyv!$B$2:$B$63,MATCH('Hívások (2)'!A497,Telefonkönyv!$C$2:$C$63,0)))</f>
        <v>Tardos György ügyintéző</v>
      </c>
      <c r="G497" s="5">
        <f t="shared" si="36"/>
        <v>2525</v>
      </c>
      <c r="H497" s="11" t="b">
        <f t="shared" si="37"/>
        <v>0</v>
      </c>
      <c r="I497" s="11" t="b">
        <f t="shared" si="38"/>
        <v>0</v>
      </c>
      <c r="J497" s="11" t="b">
        <f t="shared" si="39"/>
        <v>1</v>
      </c>
    </row>
    <row r="498" spans="1:10" x14ac:dyDescent="0.25">
      <c r="A498">
        <v>129</v>
      </c>
      <c r="B498" t="s">
        <v>7</v>
      </c>
      <c r="C498" s="3">
        <v>39975.421724537038</v>
      </c>
      <c r="D498" s="3">
        <v>39975.456967592596</v>
      </c>
      <c r="E498" s="2">
        <f t="shared" si="35"/>
        <v>3.5243055557657499E-2</v>
      </c>
      <c r="F498" t="str">
        <f>CONCATENATE(INDEX(Telefonkönyv!$A$2:$A$63,MATCH('Hívások (2)'!A498,Telefonkönyv!$C$2:$C$63,0))," ",INDEX(Telefonkönyv!$B$2:$B$63,MATCH('Hívások (2)'!A498,Telefonkönyv!$C$2:$C$63,0)))</f>
        <v>Huszár Ildikó középvezető</v>
      </c>
      <c r="G498" s="5">
        <f t="shared" si="36"/>
        <v>3875</v>
      </c>
      <c r="H498" s="11" t="b">
        <f t="shared" si="37"/>
        <v>0</v>
      </c>
      <c r="I498" s="11" t="b">
        <f t="shared" si="38"/>
        <v>0</v>
      </c>
      <c r="J498" s="11" t="b">
        <f t="shared" si="39"/>
        <v>1</v>
      </c>
    </row>
    <row r="499" spans="1:10" x14ac:dyDescent="0.25">
      <c r="A499">
        <v>152</v>
      </c>
      <c r="B499" t="s">
        <v>6</v>
      </c>
      <c r="C499" s="3">
        <v>39975.422766203701</v>
      </c>
      <c r="D499" s="3">
        <v>39975.438391203701</v>
      </c>
      <c r="E499" s="2">
        <f t="shared" si="35"/>
        <v>1.5625E-2</v>
      </c>
      <c r="F499" t="str">
        <f>CONCATENATE(INDEX(Telefonkönyv!$A$2:$A$63,MATCH('Hívások (2)'!A499,Telefonkönyv!$C$2:$C$63,0))," ",INDEX(Telefonkönyv!$B$2:$B$63,MATCH('Hívások (2)'!A499,Telefonkönyv!$C$2:$C$63,0)))</f>
        <v>Viola Klára ügyintéző</v>
      </c>
      <c r="G499" s="5">
        <f t="shared" si="36"/>
        <v>1885</v>
      </c>
      <c r="H499" s="11" t="b">
        <f t="shared" si="37"/>
        <v>0</v>
      </c>
      <c r="I499" s="11" t="b">
        <f t="shared" si="38"/>
        <v>0</v>
      </c>
      <c r="J499" s="11" t="b">
        <f t="shared" si="39"/>
        <v>1</v>
      </c>
    </row>
    <row r="500" spans="1:10" x14ac:dyDescent="0.25">
      <c r="A500">
        <v>114</v>
      </c>
      <c r="B500" t="s">
        <v>11</v>
      </c>
      <c r="C500" s="3">
        <v>39975.422951388886</v>
      </c>
      <c r="D500" s="3">
        <v>39975.424293981479</v>
      </c>
      <c r="E500" s="2">
        <f t="shared" si="35"/>
        <v>1.3425925935734995E-3</v>
      </c>
      <c r="F500" t="str">
        <f>CONCATENATE(INDEX(Telefonkönyv!$A$2:$A$63,MATCH('Hívások (2)'!A500,Telefonkönyv!$C$2:$C$63,0))," ",INDEX(Telefonkönyv!$B$2:$B$63,MATCH('Hívások (2)'!A500,Telefonkönyv!$C$2:$C$63,0)))</f>
        <v>Bakonyi Mátyás ügyintéző</v>
      </c>
      <c r="G500" s="5">
        <f t="shared" si="36"/>
        <v>205</v>
      </c>
      <c r="H500" s="11" t="b">
        <f t="shared" si="37"/>
        <v>0</v>
      </c>
      <c r="I500" s="11" t="b">
        <f t="shared" si="38"/>
        <v>0</v>
      </c>
      <c r="J500" s="11" t="b">
        <f t="shared" si="39"/>
        <v>1</v>
      </c>
    </row>
    <row r="501" spans="1:10" x14ac:dyDescent="0.25">
      <c r="A501">
        <v>114</v>
      </c>
      <c r="B501" t="s">
        <v>11</v>
      </c>
      <c r="C501" s="3">
        <v>39975.429108796299</v>
      </c>
      <c r="D501" s="3">
        <v>39975.434548611112</v>
      </c>
      <c r="E501" s="2">
        <f t="shared" si="35"/>
        <v>5.4398148131440394E-3</v>
      </c>
      <c r="F501" t="str">
        <f>CONCATENATE(INDEX(Telefonkönyv!$A$2:$A$63,MATCH('Hívások (2)'!A501,Telefonkönyv!$C$2:$C$63,0))," ",INDEX(Telefonkönyv!$B$2:$B$63,MATCH('Hívások (2)'!A501,Telefonkönyv!$C$2:$C$63,0)))</f>
        <v>Bakonyi Mátyás ügyintéző</v>
      </c>
      <c r="G501" s="5">
        <f t="shared" si="36"/>
        <v>685</v>
      </c>
      <c r="H501" s="11" t="b">
        <f t="shared" si="37"/>
        <v>0</v>
      </c>
      <c r="I501" s="11" t="b">
        <f t="shared" si="38"/>
        <v>0</v>
      </c>
      <c r="J501" s="11" t="b">
        <f t="shared" si="39"/>
        <v>1</v>
      </c>
    </row>
    <row r="502" spans="1:10" x14ac:dyDescent="0.25">
      <c r="A502">
        <v>159</v>
      </c>
      <c r="B502" t="s">
        <v>4</v>
      </c>
      <c r="C502" s="3">
        <v>39975.429224537038</v>
      </c>
      <c r="D502" s="3">
        <v>39975.429386574076</v>
      </c>
      <c r="E502" s="2">
        <f t="shared" si="35"/>
        <v>1.6203703853534535E-4</v>
      </c>
      <c r="F502" t="str">
        <f>CONCATENATE(INDEX(Telefonkönyv!$A$2:$A$63,MATCH('Hívások (2)'!A502,Telefonkönyv!$C$2:$C$63,0))," ",INDEX(Telefonkönyv!$B$2:$B$63,MATCH('Hívások (2)'!A502,Telefonkönyv!$C$2:$C$63,0)))</f>
        <v>Pap Nikolett ügyintéző</v>
      </c>
      <c r="G502" s="5">
        <f t="shared" si="36"/>
        <v>130</v>
      </c>
      <c r="H502" s="11" t="b">
        <f t="shared" si="37"/>
        <v>0</v>
      </c>
      <c r="I502" s="11" t="b">
        <f t="shared" si="38"/>
        <v>0</v>
      </c>
      <c r="J502" s="11" t="b">
        <f t="shared" si="39"/>
        <v>1</v>
      </c>
    </row>
    <row r="503" spans="1:10" x14ac:dyDescent="0.25">
      <c r="A503">
        <v>119</v>
      </c>
      <c r="B503" t="s">
        <v>10</v>
      </c>
      <c r="C503" s="3">
        <v>39975.431875000002</v>
      </c>
      <c r="D503" s="3">
        <v>39975.452546296299</v>
      </c>
      <c r="E503" s="2">
        <f t="shared" si="35"/>
        <v>2.0671296297223307E-2</v>
      </c>
      <c r="F503" t="str">
        <f>CONCATENATE(INDEX(Telefonkönyv!$A$2:$A$63,MATCH('Hívások (2)'!A503,Telefonkönyv!$C$2:$C$63,0))," ",INDEX(Telefonkönyv!$B$2:$B$63,MATCH('Hívások (2)'!A503,Telefonkönyv!$C$2:$C$63,0)))</f>
        <v>Kövér Krisztina ügyintéző</v>
      </c>
      <c r="G503" s="5">
        <f t="shared" si="36"/>
        <v>2610</v>
      </c>
      <c r="H503" s="11" t="b">
        <f t="shared" si="37"/>
        <v>0</v>
      </c>
      <c r="I503" s="11" t="b">
        <f t="shared" si="38"/>
        <v>0</v>
      </c>
      <c r="J503" s="11" t="b">
        <f t="shared" si="39"/>
        <v>1</v>
      </c>
    </row>
    <row r="504" spans="1:10" x14ac:dyDescent="0.25">
      <c r="A504">
        <v>136</v>
      </c>
      <c r="B504" t="s">
        <v>11</v>
      </c>
      <c r="C504" s="3">
        <v>39975.433796296296</v>
      </c>
      <c r="D504" s="3">
        <v>39975.472291666665</v>
      </c>
      <c r="E504" s="2">
        <f t="shared" si="35"/>
        <v>3.849537036876427E-2</v>
      </c>
      <c r="F504" t="str">
        <f>CONCATENATE(INDEX(Telefonkönyv!$A$2:$A$63,MATCH('Hívások (2)'!A504,Telefonkönyv!$C$2:$C$63,0))," ",INDEX(Telefonkönyv!$B$2:$B$63,MATCH('Hívások (2)'!A504,Telefonkönyv!$C$2:$C$63,0)))</f>
        <v>Kégli Máté ügyintéző</v>
      </c>
      <c r="G504" s="5">
        <f t="shared" si="36"/>
        <v>4525</v>
      </c>
      <c r="H504" s="11" t="b">
        <f t="shared" si="37"/>
        <v>0</v>
      </c>
      <c r="I504" s="11" t="b">
        <f t="shared" si="38"/>
        <v>0</v>
      </c>
      <c r="J504" s="11" t="b">
        <f t="shared" si="39"/>
        <v>1</v>
      </c>
    </row>
    <row r="505" spans="1:10" x14ac:dyDescent="0.25">
      <c r="A505">
        <v>156</v>
      </c>
      <c r="B505" t="s">
        <v>7</v>
      </c>
      <c r="C505" s="3">
        <v>39975.434074074074</v>
      </c>
      <c r="D505" s="3">
        <v>39975.435532407406</v>
      </c>
      <c r="E505" s="2">
        <f t="shared" si="35"/>
        <v>1.4583333322661929E-3</v>
      </c>
      <c r="F505" t="str">
        <f>CONCATENATE(INDEX(Telefonkönyv!$A$2:$A$63,MATCH('Hívások (2)'!A505,Telefonkönyv!$C$2:$C$63,0))," ",INDEX(Telefonkönyv!$B$2:$B$63,MATCH('Hívások (2)'!A505,Telefonkönyv!$C$2:$C$63,0)))</f>
        <v>Ormai Nikolett ügyintéző</v>
      </c>
      <c r="G505" s="5">
        <f t="shared" si="36"/>
        <v>275</v>
      </c>
      <c r="H505" s="11" t="b">
        <f t="shared" si="37"/>
        <v>0</v>
      </c>
      <c r="I505" s="11" t="b">
        <f t="shared" si="38"/>
        <v>0</v>
      </c>
      <c r="J505" s="11" t="b">
        <f t="shared" si="39"/>
        <v>1</v>
      </c>
    </row>
    <row r="506" spans="1:10" x14ac:dyDescent="0.25">
      <c r="A506">
        <v>132</v>
      </c>
      <c r="B506" t="s">
        <v>5</v>
      </c>
      <c r="C506" s="3">
        <v>39975.43854166667</v>
      </c>
      <c r="D506" s="3">
        <v>39975.446909722225</v>
      </c>
      <c r="E506" s="2">
        <f t="shared" si="35"/>
        <v>8.3680555544560775E-3</v>
      </c>
      <c r="F506" t="str">
        <f>CONCATENATE(INDEX(Telefonkönyv!$A$2:$A$63,MATCH('Hívások (2)'!A506,Telefonkönyv!$C$2:$C$63,0))," ",INDEX(Telefonkönyv!$B$2:$B$63,MATCH('Hívások (2)'!A506,Telefonkönyv!$C$2:$C$63,0)))</f>
        <v>Pap Zsófia ügyintéző</v>
      </c>
      <c r="G506" s="5">
        <f t="shared" si="36"/>
        <v>1085</v>
      </c>
      <c r="H506" s="11" t="b">
        <f t="shared" si="37"/>
        <v>0</v>
      </c>
      <c r="I506" s="11" t="b">
        <f t="shared" si="38"/>
        <v>0</v>
      </c>
      <c r="J506" s="11" t="b">
        <f t="shared" si="39"/>
        <v>1</v>
      </c>
    </row>
    <row r="507" spans="1:10" x14ac:dyDescent="0.25">
      <c r="A507">
        <v>106</v>
      </c>
      <c r="B507" t="s">
        <v>8</v>
      </c>
      <c r="C507" s="3">
        <v>39975.438831018517</v>
      </c>
      <c r="D507" s="3">
        <v>39975.444039351853</v>
      </c>
      <c r="E507" s="2">
        <f t="shared" si="35"/>
        <v>5.2083333357586525E-3</v>
      </c>
      <c r="F507" t="str">
        <f>CONCATENATE(INDEX(Telefonkönyv!$A$2:$A$63,MATCH('Hívások (2)'!A507,Telefonkönyv!$C$2:$C$63,0))," ",INDEX(Telefonkönyv!$B$2:$B$63,MATCH('Hívások (2)'!A507,Telefonkönyv!$C$2:$C$63,0)))</f>
        <v>Kalincsák Hanga ügyintéző</v>
      </c>
      <c r="G507" s="5">
        <f t="shared" si="36"/>
        <v>685</v>
      </c>
      <c r="H507" s="11" t="b">
        <f t="shared" si="37"/>
        <v>0</v>
      </c>
      <c r="I507" s="11" t="b">
        <f t="shared" si="38"/>
        <v>0</v>
      </c>
      <c r="J507" s="11" t="b">
        <f t="shared" si="39"/>
        <v>1</v>
      </c>
    </row>
    <row r="508" spans="1:10" x14ac:dyDescent="0.25">
      <c r="A508">
        <v>147</v>
      </c>
      <c r="B508" t="s">
        <v>9</v>
      </c>
      <c r="C508" s="3">
        <v>39975.446030092593</v>
      </c>
      <c r="D508" s="3">
        <v>39975.446446759262</v>
      </c>
      <c r="E508" s="2">
        <f t="shared" si="35"/>
        <v>4.1666666948003694E-4</v>
      </c>
      <c r="F508" t="str">
        <f>CONCATENATE(INDEX(Telefonkönyv!$A$2:$A$63,MATCH('Hívások (2)'!A508,Telefonkönyv!$C$2:$C$63,0))," ",INDEX(Telefonkönyv!$B$2:$B$63,MATCH('Hívások (2)'!A508,Telefonkönyv!$C$2:$C$63,0)))</f>
        <v>Holman Edit felsővezető</v>
      </c>
      <c r="G508" s="5">
        <f t="shared" si="36"/>
        <v>125</v>
      </c>
      <c r="H508" s="11" t="b">
        <f t="shared" si="37"/>
        <v>0</v>
      </c>
      <c r="I508" s="11" t="b">
        <f t="shared" si="38"/>
        <v>0</v>
      </c>
      <c r="J508" s="11" t="b">
        <f t="shared" si="39"/>
        <v>1</v>
      </c>
    </row>
    <row r="509" spans="1:10" x14ac:dyDescent="0.25">
      <c r="A509">
        <v>114</v>
      </c>
      <c r="B509" t="s">
        <v>11</v>
      </c>
      <c r="C509" s="3">
        <v>39975.446273148147</v>
      </c>
      <c r="D509" s="3">
        <v>39975.459305555552</v>
      </c>
      <c r="E509" s="2">
        <f t="shared" si="35"/>
        <v>1.3032407405262347E-2</v>
      </c>
      <c r="F509" t="str">
        <f>CONCATENATE(INDEX(Telefonkönyv!$A$2:$A$63,MATCH('Hívások (2)'!A509,Telefonkönyv!$C$2:$C$63,0))," ",INDEX(Telefonkönyv!$B$2:$B$63,MATCH('Hívások (2)'!A509,Telefonkönyv!$C$2:$C$63,0)))</f>
        <v>Bakonyi Mátyás ügyintéző</v>
      </c>
      <c r="G509" s="5">
        <f t="shared" si="36"/>
        <v>1565</v>
      </c>
      <c r="H509" s="11" t="b">
        <f t="shared" si="37"/>
        <v>0</v>
      </c>
      <c r="I509" s="11" t="b">
        <f t="shared" si="38"/>
        <v>0</v>
      </c>
      <c r="J509" s="11" t="b">
        <f t="shared" si="39"/>
        <v>1</v>
      </c>
    </row>
    <row r="510" spans="1:10" x14ac:dyDescent="0.25">
      <c r="A510">
        <v>127</v>
      </c>
      <c r="B510" t="s">
        <v>4</v>
      </c>
      <c r="C510" s="3">
        <v>39975.446423611109</v>
      </c>
      <c r="D510" s="3">
        <v>39975.451342592591</v>
      </c>
      <c r="E510" s="2">
        <f t="shared" si="35"/>
        <v>4.9189814817509614E-3</v>
      </c>
      <c r="F510" t="str">
        <f>CONCATENATE(INDEX(Telefonkönyv!$A$2:$A$63,MATCH('Hívások (2)'!A510,Telefonkönyv!$C$2:$C$63,0))," ",INDEX(Telefonkönyv!$B$2:$B$63,MATCH('Hívások (2)'!A510,Telefonkönyv!$C$2:$C$63,0)))</f>
        <v>Polgár Zsuzsa ügyintéző</v>
      </c>
      <c r="G510" s="5">
        <f t="shared" si="36"/>
        <v>620</v>
      </c>
      <c r="H510" s="11" t="b">
        <f t="shared" si="37"/>
        <v>0</v>
      </c>
      <c r="I510" s="11" t="b">
        <f t="shared" si="38"/>
        <v>0</v>
      </c>
      <c r="J510" s="11" t="b">
        <f t="shared" si="39"/>
        <v>1</v>
      </c>
    </row>
    <row r="511" spans="1:10" x14ac:dyDescent="0.25">
      <c r="A511">
        <v>133</v>
      </c>
      <c r="B511" t="s">
        <v>15</v>
      </c>
      <c r="C511" s="3">
        <v>39975.449201388888</v>
      </c>
      <c r="D511" s="3">
        <v>39975.479155092595</v>
      </c>
      <c r="E511" s="2">
        <f t="shared" si="35"/>
        <v>2.9953703706269152E-2</v>
      </c>
      <c r="F511" t="str">
        <f>CONCATENATE(INDEX(Telefonkönyv!$A$2:$A$63,MATCH('Hívások (2)'!A511,Telefonkönyv!$C$2:$C$63,0))," ",INDEX(Telefonkönyv!$B$2:$B$63,MATCH('Hívások (2)'!A511,Telefonkönyv!$C$2:$C$63,0)))</f>
        <v>Kálóczi Berta ügyintéző</v>
      </c>
      <c r="G511" s="5">
        <f t="shared" si="36"/>
        <v>3800</v>
      </c>
      <c r="H511" s="11" t="b">
        <f t="shared" si="37"/>
        <v>0</v>
      </c>
      <c r="I511" s="11" t="b">
        <f t="shared" si="38"/>
        <v>0</v>
      </c>
      <c r="J511" s="11" t="b">
        <f t="shared" si="39"/>
        <v>1</v>
      </c>
    </row>
    <row r="512" spans="1:10" x14ac:dyDescent="0.25">
      <c r="A512">
        <v>117</v>
      </c>
      <c r="B512" t="s">
        <v>5</v>
      </c>
      <c r="C512" s="3">
        <v>39975.453043981484</v>
      </c>
      <c r="D512" s="3">
        <v>39975.464502314811</v>
      </c>
      <c r="E512" s="2">
        <f t="shared" si="35"/>
        <v>1.1458333327027503E-2</v>
      </c>
      <c r="F512" t="str">
        <f>CONCATENATE(INDEX(Telefonkönyv!$A$2:$A$63,MATCH('Hívások (2)'!A512,Telefonkönyv!$C$2:$C$63,0))," ",INDEX(Telefonkönyv!$B$2:$B$63,MATCH('Hívások (2)'!A512,Telefonkönyv!$C$2:$C$63,0)))</f>
        <v>Ordasi Judit ügyintéző</v>
      </c>
      <c r="G512" s="5">
        <f t="shared" si="36"/>
        <v>1405</v>
      </c>
      <c r="H512" s="11" t="b">
        <f t="shared" si="37"/>
        <v>0</v>
      </c>
      <c r="I512" s="11" t="b">
        <f t="shared" si="38"/>
        <v>0</v>
      </c>
      <c r="J512" s="11" t="b">
        <f t="shared" si="39"/>
        <v>1</v>
      </c>
    </row>
    <row r="513" spans="1:10" x14ac:dyDescent="0.25">
      <c r="A513">
        <v>143</v>
      </c>
      <c r="B513" t="s">
        <v>9</v>
      </c>
      <c r="C513" s="3">
        <v>39975.45480324074</v>
      </c>
      <c r="D513" s="3">
        <v>39975.459236111114</v>
      </c>
      <c r="E513" s="2">
        <f t="shared" si="35"/>
        <v>4.432870373420883E-3</v>
      </c>
      <c r="F513" t="str">
        <f>CONCATENATE(INDEX(Telefonkönyv!$A$2:$A$63,MATCH('Hívások (2)'!A513,Telefonkönyv!$C$2:$C$63,0))," ",INDEX(Telefonkönyv!$B$2:$B$63,MATCH('Hívások (2)'!A513,Telefonkönyv!$C$2:$C$63,0)))</f>
        <v>Tringel Franciska ügyintéző</v>
      </c>
      <c r="G513" s="5">
        <f t="shared" si="36"/>
        <v>575</v>
      </c>
      <c r="H513" s="11" t="b">
        <f t="shared" si="37"/>
        <v>0</v>
      </c>
      <c r="I513" s="11" t="b">
        <f t="shared" si="38"/>
        <v>0</v>
      </c>
      <c r="J513" s="11" t="b">
        <f t="shared" si="39"/>
        <v>1</v>
      </c>
    </row>
    <row r="514" spans="1:10" x14ac:dyDescent="0.25">
      <c r="A514">
        <v>103</v>
      </c>
      <c r="B514" t="s">
        <v>10</v>
      </c>
      <c r="C514" s="3">
        <v>39975.458067129628</v>
      </c>
      <c r="D514" s="3">
        <v>39975.478692129633</v>
      </c>
      <c r="E514" s="2">
        <f t="shared" si="35"/>
        <v>2.0625000004656613E-2</v>
      </c>
      <c r="F514" t="str">
        <f>CONCATENATE(INDEX(Telefonkönyv!$A$2:$A$63,MATCH('Hívások (2)'!A514,Telefonkönyv!$C$2:$C$63,0))," ",INDEX(Telefonkönyv!$B$2:$B$63,MATCH('Hívások (2)'!A514,Telefonkönyv!$C$2:$C$63,0)))</f>
        <v>Faluhelyi Csaba ügyintéző</v>
      </c>
      <c r="G514" s="5">
        <f t="shared" si="36"/>
        <v>2610</v>
      </c>
      <c r="H514" s="11" t="b">
        <f t="shared" si="37"/>
        <v>0</v>
      </c>
      <c r="I514" s="11" t="b">
        <f t="shared" si="38"/>
        <v>0</v>
      </c>
      <c r="J514" s="11" t="b">
        <f t="shared" si="39"/>
        <v>1</v>
      </c>
    </row>
    <row r="515" spans="1:10" x14ac:dyDescent="0.25">
      <c r="A515">
        <v>148</v>
      </c>
      <c r="B515" t="s">
        <v>8</v>
      </c>
      <c r="C515" s="3">
        <v>39975.459872685184</v>
      </c>
      <c r="D515" s="3">
        <v>39975.488495370373</v>
      </c>
      <c r="E515" s="2">
        <f t="shared" ref="E515:E578" si="40">D515-C515</f>
        <v>2.8622685189475305E-2</v>
      </c>
      <c r="F515" t="str">
        <f>CONCATENATE(INDEX(Telefonkönyv!$A$2:$A$63,MATCH('Hívások (2)'!A515,Telefonkönyv!$C$2:$C$63,0))," ",INDEX(Telefonkönyv!$B$2:$B$63,MATCH('Hívások (2)'!A515,Telefonkönyv!$C$2:$C$63,0)))</f>
        <v>Mester Zsuzsa középvezető</v>
      </c>
      <c r="G515" s="5">
        <f t="shared" ref="G515:G578" si="41">VLOOKUP(B515,$S$2:$V$13,3,FALSE)+IF(SECOND(E515)=0,MINUTE(E515),MINUTE(E515)+1)*VLOOKUP(B515,$S$2:$V$13,4,FALSE)</f>
        <v>3405</v>
      </c>
      <c r="H515" s="11" t="b">
        <f t="shared" ref="H515:H578" si="42">AND(MOD($C515+VLOOKUP($B515,$S$2:$T$13,2,TRUE)/24,1)&lt;TIME(9,0,0),MOD($D515+VLOOKUP($B515,$S$2:$T$13,2,TRUE)/24,1)&gt;=TIME(9,0,0))</f>
        <v>0</v>
      </c>
      <c r="I515" s="11" t="b">
        <f t="shared" ref="I515:I578" si="43">AND(MOD($C515+VLOOKUP($B515,$S$2:$T$13,2,TRUE)/24,1)&lt;=TIME(17,0,0),MOD($D515+VLOOKUP($B515,$S$2:$T$13,2,TRUE)/24,1)&gt;TIME(17,0,0))</f>
        <v>0</v>
      </c>
      <c r="J515" s="11" t="b">
        <f t="shared" ref="J515:J578" si="44">OR(MOD($C515+VLOOKUP($B515,$S$2:$T$13,2,TRUE)/24,1)&gt;TIME(17,0,0),MOD($D515+VLOOKUP($B515,$S$2:$T$13,2,TRUE)/24,1)&lt;TIME(9,0,0))</f>
        <v>1</v>
      </c>
    </row>
    <row r="516" spans="1:10" x14ac:dyDescent="0.25">
      <c r="A516">
        <v>128</v>
      </c>
      <c r="B516" t="s">
        <v>4</v>
      </c>
      <c r="C516" s="3">
        <v>39975.46025462963</v>
      </c>
      <c r="D516" s="3">
        <v>39975.464722222219</v>
      </c>
      <c r="E516" s="2">
        <f t="shared" si="40"/>
        <v>4.4675925892079249E-3</v>
      </c>
      <c r="F516" t="str">
        <f>CONCATENATE(INDEX(Telefonkönyv!$A$2:$A$63,MATCH('Hívások (2)'!A516,Telefonkönyv!$C$2:$C$63,0))," ",INDEX(Telefonkönyv!$B$2:$B$63,MATCH('Hívások (2)'!A516,Telefonkönyv!$C$2:$C$63,0)))</f>
        <v>Fogarasi Éva ügyintéző</v>
      </c>
      <c r="G516" s="5">
        <f t="shared" si="41"/>
        <v>550</v>
      </c>
      <c r="H516" s="11" t="b">
        <f t="shared" si="42"/>
        <v>0</v>
      </c>
      <c r="I516" s="11" t="b">
        <f t="shared" si="43"/>
        <v>0</v>
      </c>
      <c r="J516" s="11" t="b">
        <f t="shared" si="44"/>
        <v>1</v>
      </c>
    </row>
    <row r="517" spans="1:10" x14ac:dyDescent="0.25">
      <c r="A517">
        <v>119</v>
      </c>
      <c r="B517" t="s">
        <v>10</v>
      </c>
      <c r="C517" s="3">
        <v>39975.461921296293</v>
      </c>
      <c r="D517" s="3">
        <v>39975.476134259261</v>
      </c>
      <c r="E517" s="2">
        <f t="shared" si="40"/>
        <v>1.4212962967576459E-2</v>
      </c>
      <c r="F517" t="str">
        <f>CONCATENATE(INDEX(Telefonkönyv!$A$2:$A$63,MATCH('Hívások (2)'!A517,Telefonkönyv!$C$2:$C$63,0))," ",INDEX(Telefonkönyv!$B$2:$B$63,MATCH('Hívások (2)'!A517,Telefonkönyv!$C$2:$C$63,0)))</f>
        <v>Kövér Krisztina ügyintéző</v>
      </c>
      <c r="G517" s="5">
        <f t="shared" si="41"/>
        <v>1845</v>
      </c>
      <c r="H517" s="11" t="b">
        <f t="shared" si="42"/>
        <v>0</v>
      </c>
      <c r="I517" s="11" t="b">
        <f t="shared" si="43"/>
        <v>0</v>
      </c>
      <c r="J517" s="11" t="b">
        <f t="shared" si="44"/>
        <v>1</v>
      </c>
    </row>
    <row r="518" spans="1:10" x14ac:dyDescent="0.25">
      <c r="A518">
        <v>151</v>
      </c>
      <c r="B518" t="s">
        <v>15</v>
      </c>
      <c r="C518" s="3">
        <v>39975.463506944441</v>
      </c>
      <c r="D518" s="3">
        <v>39975.470335648148</v>
      </c>
      <c r="E518" s="2">
        <f t="shared" si="40"/>
        <v>6.8287037065601908E-3</v>
      </c>
      <c r="F518" t="str">
        <f>CONCATENATE(INDEX(Telefonkönyv!$A$2:$A$63,MATCH('Hívások (2)'!A518,Telefonkönyv!$C$2:$C$63,0))," ",INDEX(Telefonkönyv!$B$2:$B$63,MATCH('Hívások (2)'!A518,Telefonkönyv!$C$2:$C$63,0)))</f>
        <v>Lovas Helga ügyintéző</v>
      </c>
      <c r="G518" s="5">
        <f t="shared" si="41"/>
        <v>910</v>
      </c>
      <c r="H518" s="11" t="b">
        <f t="shared" si="42"/>
        <v>0</v>
      </c>
      <c r="I518" s="11" t="b">
        <f t="shared" si="43"/>
        <v>0</v>
      </c>
      <c r="J518" s="11" t="b">
        <f t="shared" si="44"/>
        <v>1</v>
      </c>
    </row>
    <row r="519" spans="1:10" x14ac:dyDescent="0.25">
      <c r="A519">
        <v>143</v>
      </c>
      <c r="B519" t="s">
        <v>9</v>
      </c>
      <c r="C519" s="3">
        <v>39975.465370370373</v>
      </c>
      <c r="D519" s="3">
        <v>39975.467581018522</v>
      </c>
      <c r="E519" s="2">
        <f t="shared" si="40"/>
        <v>2.2106481483206153E-3</v>
      </c>
      <c r="F519" t="str">
        <f>CONCATENATE(INDEX(Telefonkönyv!$A$2:$A$63,MATCH('Hívások (2)'!A519,Telefonkönyv!$C$2:$C$63,0))," ",INDEX(Telefonkönyv!$B$2:$B$63,MATCH('Hívások (2)'!A519,Telefonkönyv!$C$2:$C$63,0)))</f>
        <v>Tringel Franciska ügyintéző</v>
      </c>
      <c r="G519" s="5">
        <f t="shared" si="41"/>
        <v>350</v>
      </c>
      <c r="H519" s="11" t="b">
        <f t="shared" si="42"/>
        <v>0</v>
      </c>
      <c r="I519" s="11" t="b">
        <f t="shared" si="43"/>
        <v>0</v>
      </c>
      <c r="J519" s="11" t="b">
        <f t="shared" si="44"/>
        <v>1</v>
      </c>
    </row>
    <row r="520" spans="1:10" x14ac:dyDescent="0.25">
      <c r="A520">
        <v>110</v>
      </c>
      <c r="B520" t="s">
        <v>13</v>
      </c>
      <c r="C520" s="3">
        <v>39975.465717592589</v>
      </c>
      <c r="D520" s="3">
        <v>39975.495879629627</v>
      </c>
      <c r="E520" s="2">
        <f t="shared" si="40"/>
        <v>3.0162037037371192E-2</v>
      </c>
      <c r="F520" t="str">
        <f>CONCATENATE(INDEX(Telefonkönyv!$A$2:$A$63,MATCH('Hívások (2)'!A520,Telefonkönyv!$C$2:$C$63,0))," ",INDEX(Telefonkönyv!$B$2:$B$63,MATCH('Hívások (2)'!A520,Telefonkönyv!$C$2:$C$63,0)))</f>
        <v>Tóth Tímea középvezető</v>
      </c>
      <c r="G520" s="5">
        <f t="shared" si="41"/>
        <v>3565</v>
      </c>
      <c r="H520" s="11" t="b">
        <f t="shared" si="42"/>
        <v>0</v>
      </c>
      <c r="I520" s="11" t="b">
        <f t="shared" si="43"/>
        <v>0</v>
      </c>
      <c r="J520" s="11" t="b">
        <f t="shared" si="44"/>
        <v>1</v>
      </c>
    </row>
    <row r="521" spans="1:10" x14ac:dyDescent="0.25">
      <c r="A521">
        <v>106</v>
      </c>
      <c r="B521" t="s">
        <v>8</v>
      </c>
      <c r="C521" s="3">
        <v>39975.467569444445</v>
      </c>
      <c r="D521" s="3">
        <v>39975.477326388886</v>
      </c>
      <c r="E521" s="2">
        <f t="shared" si="40"/>
        <v>9.7569444405962713E-3</v>
      </c>
      <c r="F521" t="str">
        <f>CONCATENATE(INDEX(Telefonkönyv!$A$2:$A$63,MATCH('Hívások (2)'!A521,Telefonkönyv!$C$2:$C$63,0))," ",INDEX(Telefonkönyv!$B$2:$B$63,MATCH('Hívások (2)'!A521,Telefonkönyv!$C$2:$C$63,0)))</f>
        <v>Kalincsák Hanga ügyintéző</v>
      </c>
      <c r="G521" s="5">
        <f t="shared" si="41"/>
        <v>1245</v>
      </c>
      <c r="H521" s="11" t="b">
        <f t="shared" si="42"/>
        <v>0</v>
      </c>
      <c r="I521" s="11" t="b">
        <f t="shared" si="43"/>
        <v>0</v>
      </c>
      <c r="J521" s="11" t="b">
        <f t="shared" si="44"/>
        <v>1</v>
      </c>
    </row>
    <row r="522" spans="1:10" x14ac:dyDescent="0.25">
      <c r="A522">
        <v>128</v>
      </c>
      <c r="B522" t="s">
        <v>4</v>
      </c>
      <c r="C522" s="3">
        <v>39975.4684837963</v>
      </c>
      <c r="D522" s="3">
        <v>39975.481608796297</v>
      </c>
      <c r="E522" s="2">
        <f t="shared" si="40"/>
        <v>1.3124999997671694E-2</v>
      </c>
      <c r="F522" t="str">
        <f>CONCATENATE(INDEX(Telefonkönyv!$A$2:$A$63,MATCH('Hívások (2)'!A522,Telefonkönyv!$C$2:$C$63,0))," ",INDEX(Telefonkönyv!$B$2:$B$63,MATCH('Hívások (2)'!A522,Telefonkönyv!$C$2:$C$63,0)))</f>
        <v>Fogarasi Éva ügyintéző</v>
      </c>
      <c r="G522" s="5">
        <f t="shared" si="41"/>
        <v>1390</v>
      </c>
      <c r="H522" s="11" t="b">
        <f t="shared" si="42"/>
        <v>0</v>
      </c>
      <c r="I522" s="11" t="b">
        <f t="shared" si="43"/>
        <v>0</v>
      </c>
      <c r="J522" s="11" t="b">
        <f t="shared" si="44"/>
        <v>1</v>
      </c>
    </row>
    <row r="523" spans="1:10" x14ac:dyDescent="0.25">
      <c r="A523">
        <v>107</v>
      </c>
      <c r="B523" t="s">
        <v>7</v>
      </c>
      <c r="C523" s="3">
        <v>39975.469768518517</v>
      </c>
      <c r="D523" s="3">
        <v>39975.469976851855</v>
      </c>
      <c r="E523" s="2">
        <f t="shared" si="40"/>
        <v>2.0833333837799728E-4</v>
      </c>
      <c r="F523" t="str">
        <f>CONCATENATE(INDEX(Telefonkönyv!$A$2:$A$63,MATCH('Hívások (2)'!A523,Telefonkönyv!$C$2:$C$63,0))," ",INDEX(Telefonkönyv!$B$2:$B$63,MATCH('Hívások (2)'!A523,Telefonkönyv!$C$2:$C$63,0)))</f>
        <v>Gál Fruzsina ügyintéző</v>
      </c>
      <c r="G523" s="5">
        <f t="shared" si="41"/>
        <v>125</v>
      </c>
      <c r="H523" s="11" t="b">
        <f t="shared" si="42"/>
        <v>0</v>
      </c>
      <c r="I523" s="11" t="b">
        <f t="shared" si="43"/>
        <v>0</v>
      </c>
      <c r="J523" s="11" t="b">
        <f t="shared" si="44"/>
        <v>1</v>
      </c>
    </row>
    <row r="524" spans="1:10" x14ac:dyDescent="0.25">
      <c r="A524">
        <v>107</v>
      </c>
      <c r="B524" t="s">
        <v>7</v>
      </c>
      <c r="C524" s="3">
        <v>39975.470810185187</v>
      </c>
      <c r="D524" s="3">
        <v>39975.481099537035</v>
      </c>
      <c r="E524" s="2">
        <f t="shared" si="40"/>
        <v>1.0289351848769002E-2</v>
      </c>
      <c r="F524" t="str">
        <f>CONCATENATE(INDEX(Telefonkönyv!$A$2:$A$63,MATCH('Hívások (2)'!A524,Telefonkönyv!$C$2:$C$63,0))," ",INDEX(Telefonkönyv!$B$2:$B$63,MATCH('Hívások (2)'!A524,Telefonkönyv!$C$2:$C$63,0)))</f>
        <v>Gál Fruzsina ügyintéző</v>
      </c>
      <c r="G524" s="5">
        <f t="shared" si="41"/>
        <v>1175</v>
      </c>
      <c r="H524" s="11" t="b">
        <f t="shared" si="42"/>
        <v>0</v>
      </c>
      <c r="I524" s="11" t="b">
        <f t="shared" si="43"/>
        <v>0</v>
      </c>
      <c r="J524" s="11" t="b">
        <f t="shared" si="44"/>
        <v>1</v>
      </c>
    </row>
    <row r="525" spans="1:10" x14ac:dyDescent="0.25">
      <c r="A525">
        <v>162</v>
      </c>
      <c r="B525" t="s">
        <v>5</v>
      </c>
      <c r="C525" s="3">
        <v>39975.473969907405</v>
      </c>
      <c r="D525" s="3">
        <v>39975.481261574074</v>
      </c>
      <c r="E525" s="2">
        <f t="shared" si="40"/>
        <v>7.291666668606922E-3</v>
      </c>
      <c r="F525" t="str">
        <f>CONCATENATE(INDEX(Telefonkönyv!$A$2:$A$63,MATCH('Hívások (2)'!A525,Telefonkönyv!$C$2:$C$63,0))," ",INDEX(Telefonkönyv!$B$2:$B$63,MATCH('Hívások (2)'!A525,Telefonkönyv!$C$2:$C$63,0)))</f>
        <v>Mészöly Endre ügyintéző</v>
      </c>
      <c r="G525" s="5">
        <f t="shared" si="41"/>
        <v>925</v>
      </c>
      <c r="H525" s="11" t="b">
        <f t="shared" si="42"/>
        <v>0</v>
      </c>
      <c r="I525" s="11" t="b">
        <f t="shared" si="43"/>
        <v>0</v>
      </c>
      <c r="J525" s="11" t="b">
        <f t="shared" si="44"/>
        <v>1</v>
      </c>
    </row>
    <row r="526" spans="1:10" x14ac:dyDescent="0.25">
      <c r="A526">
        <v>123</v>
      </c>
      <c r="B526" t="s">
        <v>7</v>
      </c>
      <c r="C526" s="3">
        <v>39975.475208333337</v>
      </c>
      <c r="D526" s="3">
        <v>39975.475416666668</v>
      </c>
      <c r="E526" s="2">
        <f t="shared" si="40"/>
        <v>2.0833333110203966E-4</v>
      </c>
      <c r="F526" t="str">
        <f>CONCATENATE(INDEX(Telefonkönyv!$A$2:$A$63,MATCH('Hívások (2)'!A526,Telefonkönyv!$C$2:$C$63,0))," ",INDEX(Telefonkönyv!$B$2:$B$63,MATCH('Hívások (2)'!A526,Telefonkönyv!$C$2:$C$63,0)))</f>
        <v>Juhász Andrea ügyintéző</v>
      </c>
      <c r="G526" s="5">
        <f t="shared" si="41"/>
        <v>125</v>
      </c>
      <c r="H526" s="11" t="b">
        <f t="shared" si="42"/>
        <v>0</v>
      </c>
      <c r="I526" s="11" t="b">
        <f t="shared" si="43"/>
        <v>0</v>
      </c>
      <c r="J526" s="11" t="b">
        <f t="shared" si="44"/>
        <v>1</v>
      </c>
    </row>
    <row r="527" spans="1:10" x14ac:dyDescent="0.25">
      <c r="A527">
        <v>124</v>
      </c>
      <c r="B527" t="s">
        <v>13</v>
      </c>
      <c r="C527" s="3">
        <v>39975.475717592592</v>
      </c>
      <c r="D527" s="3">
        <v>39975.477141203701</v>
      </c>
      <c r="E527" s="2">
        <f t="shared" si="40"/>
        <v>1.4236111092031933E-3</v>
      </c>
      <c r="F527" t="str">
        <f>CONCATENATE(INDEX(Telefonkönyv!$A$2:$A$63,MATCH('Hívások (2)'!A527,Telefonkönyv!$C$2:$C$63,0))," ",INDEX(Telefonkönyv!$B$2:$B$63,MATCH('Hívások (2)'!A527,Telefonkönyv!$C$2:$C$63,0)))</f>
        <v>Gelencsér László ügyintéző</v>
      </c>
      <c r="G527" s="5">
        <f t="shared" si="41"/>
        <v>285</v>
      </c>
      <c r="H527" s="11" t="b">
        <f t="shared" si="42"/>
        <v>0</v>
      </c>
      <c r="I527" s="11" t="b">
        <f t="shared" si="43"/>
        <v>0</v>
      </c>
      <c r="J527" s="11" t="b">
        <f t="shared" si="44"/>
        <v>1</v>
      </c>
    </row>
    <row r="528" spans="1:10" x14ac:dyDescent="0.25">
      <c r="A528">
        <v>132</v>
      </c>
      <c r="B528" t="s">
        <v>5</v>
      </c>
      <c r="C528" s="3">
        <v>39975.47896990741</v>
      </c>
      <c r="D528" s="3">
        <v>39975.484814814816</v>
      </c>
      <c r="E528" s="2">
        <f t="shared" si="40"/>
        <v>5.8449074058444239E-3</v>
      </c>
      <c r="F528" t="str">
        <f>CONCATENATE(INDEX(Telefonkönyv!$A$2:$A$63,MATCH('Hívások (2)'!A528,Telefonkönyv!$C$2:$C$63,0))," ",INDEX(Telefonkönyv!$B$2:$B$63,MATCH('Hívások (2)'!A528,Telefonkönyv!$C$2:$C$63,0)))</f>
        <v>Pap Zsófia ügyintéző</v>
      </c>
      <c r="G528" s="5">
        <f t="shared" si="41"/>
        <v>765</v>
      </c>
      <c r="H528" s="11" t="b">
        <f t="shared" si="42"/>
        <v>0</v>
      </c>
      <c r="I528" s="11" t="b">
        <f t="shared" si="43"/>
        <v>0</v>
      </c>
      <c r="J528" s="11" t="b">
        <f t="shared" si="44"/>
        <v>1</v>
      </c>
    </row>
    <row r="529" spans="1:10" x14ac:dyDescent="0.25">
      <c r="A529">
        <v>124</v>
      </c>
      <c r="B529" t="s">
        <v>13</v>
      </c>
      <c r="C529" s="3">
        <v>39975.479131944441</v>
      </c>
      <c r="D529" s="3">
        <v>39975.502546296295</v>
      </c>
      <c r="E529" s="2">
        <f t="shared" si="40"/>
        <v>2.3414351853716653E-2</v>
      </c>
      <c r="F529" t="str">
        <f>CONCATENATE(INDEX(Telefonkönyv!$A$2:$A$63,MATCH('Hívások (2)'!A529,Telefonkönyv!$C$2:$C$63,0))," ",INDEX(Telefonkönyv!$B$2:$B$63,MATCH('Hívások (2)'!A529,Telefonkönyv!$C$2:$C$63,0)))</f>
        <v>Gelencsér László ügyintéző</v>
      </c>
      <c r="G529" s="5">
        <f t="shared" si="41"/>
        <v>2765</v>
      </c>
      <c r="H529" s="11" t="b">
        <f t="shared" si="42"/>
        <v>0</v>
      </c>
      <c r="I529" s="11" t="b">
        <f t="shared" si="43"/>
        <v>0</v>
      </c>
      <c r="J529" s="11" t="b">
        <f t="shared" si="44"/>
        <v>1</v>
      </c>
    </row>
    <row r="530" spans="1:10" x14ac:dyDescent="0.25">
      <c r="A530">
        <v>155</v>
      </c>
      <c r="B530" t="s">
        <v>9</v>
      </c>
      <c r="C530" s="3">
        <v>39975.481493055559</v>
      </c>
      <c r="D530" s="3">
        <v>39975.488969907405</v>
      </c>
      <c r="E530" s="2">
        <f t="shared" si="40"/>
        <v>7.4768518461496569E-3</v>
      </c>
      <c r="F530" t="str">
        <f>CONCATENATE(INDEX(Telefonkönyv!$A$2:$A$63,MATCH('Hívások (2)'!A530,Telefonkönyv!$C$2:$C$63,0))," ",INDEX(Telefonkönyv!$B$2:$B$63,MATCH('Hívások (2)'!A530,Telefonkönyv!$C$2:$C$63,0)))</f>
        <v>Bölöni Antal ügyintéző</v>
      </c>
      <c r="G530" s="5">
        <f t="shared" si="41"/>
        <v>875</v>
      </c>
      <c r="H530" s="11" t="b">
        <f t="shared" si="42"/>
        <v>0</v>
      </c>
      <c r="I530" s="11" t="b">
        <f t="shared" si="43"/>
        <v>0</v>
      </c>
      <c r="J530" s="11" t="b">
        <f t="shared" si="44"/>
        <v>1</v>
      </c>
    </row>
    <row r="531" spans="1:10" x14ac:dyDescent="0.25">
      <c r="A531">
        <v>147</v>
      </c>
      <c r="B531" t="s">
        <v>7</v>
      </c>
      <c r="C531" s="3">
        <v>39975.4843287037</v>
      </c>
      <c r="D531" s="3">
        <v>39975.502372685187</v>
      </c>
      <c r="E531" s="2">
        <f t="shared" si="40"/>
        <v>1.8043981486698613E-2</v>
      </c>
      <c r="F531" t="str">
        <f>CONCATENATE(INDEX(Telefonkönyv!$A$2:$A$63,MATCH('Hívások (2)'!A531,Telefonkönyv!$C$2:$C$63,0))," ",INDEX(Telefonkönyv!$B$2:$B$63,MATCH('Hívások (2)'!A531,Telefonkönyv!$C$2:$C$63,0)))</f>
        <v>Holman Edit felsővezető</v>
      </c>
      <c r="G531" s="5">
        <f t="shared" si="41"/>
        <v>2000</v>
      </c>
      <c r="H531" s="11" t="b">
        <f t="shared" si="42"/>
        <v>0</v>
      </c>
      <c r="I531" s="11" t="b">
        <f t="shared" si="43"/>
        <v>0</v>
      </c>
      <c r="J531" s="11" t="b">
        <f t="shared" si="44"/>
        <v>1</v>
      </c>
    </row>
    <row r="532" spans="1:10" x14ac:dyDescent="0.25">
      <c r="A532">
        <v>101</v>
      </c>
      <c r="B532" t="s">
        <v>11</v>
      </c>
      <c r="C532" s="3">
        <v>39975.487361111111</v>
      </c>
      <c r="D532" s="3">
        <v>39975.526817129627</v>
      </c>
      <c r="E532" s="2">
        <f t="shared" si="40"/>
        <v>3.9456018515920732E-2</v>
      </c>
      <c r="F532" t="str">
        <f>CONCATENATE(INDEX(Telefonkönyv!$A$2:$A$63,MATCH('Hívások (2)'!A532,Telefonkönyv!$C$2:$C$63,0))," ",INDEX(Telefonkönyv!$B$2:$B$63,MATCH('Hívások (2)'!A532,Telefonkönyv!$C$2:$C$63,0)))</f>
        <v>Szatmári Miklós ügyintéző</v>
      </c>
      <c r="G532" s="5">
        <f t="shared" si="41"/>
        <v>4605</v>
      </c>
      <c r="H532" s="11" t="b">
        <f t="shared" si="42"/>
        <v>0</v>
      </c>
      <c r="I532" s="11" t="b">
        <f t="shared" si="43"/>
        <v>0</v>
      </c>
      <c r="J532" s="11" t="b">
        <f t="shared" si="44"/>
        <v>1</v>
      </c>
    </row>
    <row r="533" spans="1:10" x14ac:dyDescent="0.25">
      <c r="A533">
        <v>127</v>
      </c>
      <c r="B533" t="s">
        <v>4</v>
      </c>
      <c r="C533" s="3">
        <v>39975.488344907404</v>
      </c>
      <c r="D533" s="3">
        <v>39975.493472222224</v>
      </c>
      <c r="E533" s="2">
        <f t="shared" si="40"/>
        <v>5.1273148201289587E-3</v>
      </c>
      <c r="F533" t="str">
        <f>CONCATENATE(INDEX(Telefonkönyv!$A$2:$A$63,MATCH('Hívások (2)'!A533,Telefonkönyv!$C$2:$C$63,0))," ",INDEX(Telefonkönyv!$B$2:$B$63,MATCH('Hívások (2)'!A533,Telefonkönyv!$C$2:$C$63,0)))</f>
        <v>Polgár Zsuzsa ügyintéző</v>
      </c>
      <c r="G533" s="5">
        <f t="shared" si="41"/>
        <v>620</v>
      </c>
      <c r="H533" s="11" t="b">
        <f t="shared" si="42"/>
        <v>0</v>
      </c>
      <c r="I533" s="11" t="b">
        <f t="shared" si="43"/>
        <v>0</v>
      </c>
      <c r="J533" s="11" t="b">
        <f t="shared" si="44"/>
        <v>1</v>
      </c>
    </row>
    <row r="534" spans="1:10" x14ac:dyDescent="0.25">
      <c r="A534">
        <v>132</v>
      </c>
      <c r="B534" t="s">
        <v>5</v>
      </c>
      <c r="C534" s="3">
        <v>39975.491516203707</v>
      </c>
      <c r="D534" s="3">
        <v>39975.52202546296</v>
      </c>
      <c r="E534" s="2">
        <f t="shared" si="40"/>
        <v>3.0509259253449272E-2</v>
      </c>
      <c r="F534" t="str">
        <f>CONCATENATE(INDEX(Telefonkönyv!$A$2:$A$63,MATCH('Hívások (2)'!A534,Telefonkönyv!$C$2:$C$63,0))," ",INDEX(Telefonkönyv!$B$2:$B$63,MATCH('Hívások (2)'!A534,Telefonkönyv!$C$2:$C$63,0)))</f>
        <v>Pap Zsófia ügyintéző</v>
      </c>
      <c r="G534" s="5">
        <f t="shared" si="41"/>
        <v>3565</v>
      </c>
      <c r="H534" s="11" t="b">
        <f t="shared" si="42"/>
        <v>0</v>
      </c>
      <c r="I534" s="11" t="b">
        <f t="shared" si="43"/>
        <v>0</v>
      </c>
      <c r="J534" s="11" t="b">
        <f t="shared" si="44"/>
        <v>1</v>
      </c>
    </row>
    <row r="535" spans="1:10" x14ac:dyDescent="0.25">
      <c r="A535">
        <v>121</v>
      </c>
      <c r="B535" t="s">
        <v>7</v>
      </c>
      <c r="C535" s="3">
        <v>39975.492430555554</v>
      </c>
      <c r="D535" s="3">
        <v>39975.497662037036</v>
      </c>
      <c r="E535" s="2">
        <f t="shared" si="40"/>
        <v>5.2314814820419997E-3</v>
      </c>
      <c r="F535" t="str">
        <f>CONCATENATE(INDEX(Telefonkönyv!$A$2:$A$63,MATCH('Hívások (2)'!A535,Telefonkönyv!$C$2:$C$63,0))," ",INDEX(Telefonkönyv!$B$2:$B$63,MATCH('Hívások (2)'!A535,Telefonkönyv!$C$2:$C$63,0)))</f>
        <v>Palles Katalin ügyintéző</v>
      </c>
      <c r="G535" s="5">
        <f t="shared" si="41"/>
        <v>650</v>
      </c>
      <c r="H535" s="11" t="b">
        <f t="shared" si="42"/>
        <v>0</v>
      </c>
      <c r="I535" s="11" t="b">
        <f t="shared" si="43"/>
        <v>0</v>
      </c>
      <c r="J535" s="11" t="b">
        <f t="shared" si="44"/>
        <v>1</v>
      </c>
    </row>
    <row r="536" spans="1:10" x14ac:dyDescent="0.25">
      <c r="A536">
        <v>151</v>
      </c>
      <c r="B536" t="s">
        <v>15</v>
      </c>
      <c r="C536" s="3">
        <v>39975.493750000001</v>
      </c>
      <c r="D536" s="3">
        <v>39975.523923611108</v>
      </c>
      <c r="E536" s="2">
        <f t="shared" si="40"/>
        <v>3.0173611106874887E-2</v>
      </c>
      <c r="F536" t="str">
        <f>CONCATENATE(INDEX(Telefonkönyv!$A$2:$A$63,MATCH('Hívások (2)'!A536,Telefonkönyv!$C$2:$C$63,0))," ",INDEX(Telefonkönyv!$B$2:$B$63,MATCH('Hívások (2)'!A536,Telefonkönyv!$C$2:$C$63,0)))</f>
        <v>Lovas Helga ügyintéző</v>
      </c>
      <c r="G536" s="5">
        <f t="shared" si="41"/>
        <v>3800</v>
      </c>
      <c r="H536" s="11" t="b">
        <f t="shared" si="42"/>
        <v>0</v>
      </c>
      <c r="I536" s="11" t="b">
        <f t="shared" si="43"/>
        <v>0</v>
      </c>
      <c r="J536" s="11" t="b">
        <f t="shared" si="44"/>
        <v>1</v>
      </c>
    </row>
    <row r="537" spans="1:10" x14ac:dyDescent="0.25">
      <c r="A537">
        <v>121</v>
      </c>
      <c r="B537" t="s">
        <v>7</v>
      </c>
      <c r="C537" s="3">
        <v>39975.498113425929</v>
      </c>
      <c r="D537" s="3">
        <v>39975.506157407406</v>
      </c>
      <c r="E537" s="2">
        <f t="shared" si="40"/>
        <v>8.0439814773853868E-3</v>
      </c>
      <c r="F537" t="str">
        <f>CONCATENATE(INDEX(Telefonkönyv!$A$2:$A$63,MATCH('Hívások (2)'!A537,Telefonkönyv!$C$2:$C$63,0))," ",INDEX(Telefonkönyv!$B$2:$B$63,MATCH('Hívások (2)'!A537,Telefonkönyv!$C$2:$C$63,0)))</f>
        <v>Palles Katalin ügyintéző</v>
      </c>
      <c r="G537" s="5">
        <f t="shared" si="41"/>
        <v>950</v>
      </c>
      <c r="H537" s="11" t="b">
        <f t="shared" si="42"/>
        <v>0</v>
      </c>
      <c r="I537" s="11" t="b">
        <f t="shared" si="43"/>
        <v>0</v>
      </c>
      <c r="J537" s="11" t="b">
        <f t="shared" si="44"/>
        <v>1</v>
      </c>
    </row>
    <row r="538" spans="1:10" x14ac:dyDescent="0.25">
      <c r="A538">
        <v>145</v>
      </c>
      <c r="B538" t="s">
        <v>12</v>
      </c>
      <c r="C538" s="3">
        <v>39975.499456018515</v>
      </c>
      <c r="D538" s="3">
        <v>39975.510243055556</v>
      </c>
      <c r="E538" s="2">
        <f t="shared" si="40"/>
        <v>1.078703704115469E-2</v>
      </c>
      <c r="F538" t="str">
        <f>CONCATENATE(INDEX(Telefonkönyv!$A$2:$A$63,MATCH('Hívások (2)'!A538,Telefonkönyv!$C$2:$C$63,0))," ",INDEX(Telefonkönyv!$B$2:$B$63,MATCH('Hívások (2)'!A538,Telefonkönyv!$C$2:$C$63,0)))</f>
        <v>Bednai Linda ügyintéző</v>
      </c>
      <c r="G538" s="5">
        <f t="shared" si="41"/>
        <v>1250</v>
      </c>
      <c r="H538" s="11" t="b">
        <f t="shared" si="42"/>
        <v>0</v>
      </c>
      <c r="I538" s="11" t="b">
        <f t="shared" si="43"/>
        <v>0</v>
      </c>
      <c r="J538" s="11" t="b">
        <f t="shared" si="44"/>
        <v>1</v>
      </c>
    </row>
    <row r="539" spans="1:10" x14ac:dyDescent="0.25">
      <c r="A539">
        <v>103</v>
      </c>
      <c r="B539" t="s">
        <v>10</v>
      </c>
      <c r="C539" s="3">
        <v>39975.50105324074</v>
      </c>
      <c r="D539" s="3">
        <v>39975.501921296294</v>
      </c>
      <c r="E539" s="2">
        <f t="shared" si="40"/>
        <v>8.6805555474711582E-4</v>
      </c>
      <c r="F539" t="str">
        <f>CONCATENATE(INDEX(Telefonkönyv!$A$2:$A$63,MATCH('Hívások (2)'!A539,Telefonkönyv!$C$2:$C$63,0))," ",INDEX(Telefonkönyv!$B$2:$B$63,MATCH('Hívások (2)'!A539,Telefonkönyv!$C$2:$C$63,0)))</f>
        <v>Faluhelyi Csaba ügyintéző</v>
      </c>
      <c r="G539" s="5">
        <f t="shared" si="41"/>
        <v>230</v>
      </c>
      <c r="H539" s="11" t="b">
        <f t="shared" si="42"/>
        <v>0</v>
      </c>
      <c r="I539" s="11" t="b">
        <f t="shared" si="43"/>
        <v>0</v>
      </c>
      <c r="J539" s="11" t="b">
        <f t="shared" si="44"/>
        <v>1</v>
      </c>
    </row>
    <row r="540" spans="1:10" x14ac:dyDescent="0.25">
      <c r="A540">
        <v>105</v>
      </c>
      <c r="B540" t="s">
        <v>5</v>
      </c>
      <c r="C540" s="3">
        <v>39975.502824074072</v>
      </c>
      <c r="D540" s="3">
        <v>39975.510613425926</v>
      </c>
      <c r="E540" s="2">
        <f t="shared" si="40"/>
        <v>7.7893518537166528E-3</v>
      </c>
      <c r="F540" t="str">
        <f>CONCATENATE(INDEX(Telefonkönyv!$A$2:$A$63,MATCH('Hívások (2)'!A540,Telefonkönyv!$C$2:$C$63,0))," ",INDEX(Telefonkönyv!$B$2:$B$63,MATCH('Hívások (2)'!A540,Telefonkönyv!$C$2:$C$63,0)))</f>
        <v>Vadász Iván középvezető</v>
      </c>
      <c r="G540" s="5">
        <f t="shared" si="41"/>
        <v>1005</v>
      </c>
      <c r="H540" s="11" t="b">
        <f t="shared" si="42"/>
        <v>0</v>
      </c>
      <c r="I540" s="11" t="b">
        <f t="shared" si="43"/>
        <v>0</v>
      </c>
      <c r="J540" s="11" t="b">
        <f t="shared" si="44"/>
        <v>1</v>
      </c>
    </row>
    <row r="541" spans="1:10" x14ac:dyDescent="0.25">
      <c r="A541">
        <v>148</v>
      </c>
      <c r="B541" t="s">
        <v>10</v>
      </c>
      <c r="C541" s="3">
        <v>39975.503958333335</v>
      </c>
      <c r="D541" s="3">
        <v>39975.505937499998</v>
      </c>
      <c r="E541" s="2">
        <f t="shared" si="40"/>
        <v>1.9791666636592709E-3</v>
      </c>
      <c r="F541" t="str">
        <f>CONCATENATE(INDEX(Telefonkönyv!$A$2:$A$63,MATCH('Hívások (2)'!A541,Telefonkönyv!$C$2:$C$63,0))," ",INDEX(Telefonkönyv!$B$2:$B$63,MATCH('Hívások (2)'!A541,Telefonkönyv!$C$2:$C$63,0)))</f>
        <v>Mester Zsuzsa középvezető</v>
      </c>
      <c r="G541" s="5">
        <f t="shared" si="41"/>
        <v>315</v>
      </c>
      <c r="H541" s="11" t="b">
        <f t="shared" si="42"/>
        <v>0</v>
      </c>
      <c r="I541" s="11" t="b">
        <f t="shared" si="43"/>
        <v>0</v>
      </c>
      <c r="J541" s="11" t="b">
        <f t="shared" si="44"/>
        <v>1</v>
      </c>
    </row>
    <row r="542" spans="1:10" x14ac:dyDescent="0.25">
      <c r="A542">
        <v>114</v>
      </c>
      <c r="B542" t="s">
        <v>11</v>
      </c>
      <c r="C542" s="3">
        <v>39975.504942129628</v>
      </c>
      <c r="D542" s="3">
        <v>39975.525775462964</v>
      </c>
      <c r="E542" s="2">
        <f t="shared" si="40"/>
        <v>2.0833333335758653E-2</v>
      </c>
      <c r="F542" t="str">
        <f>CONCATENATE(INDEX(Telefonkönyv!$A$2:$A$63,MATCH('Hívások (2)'!A542,Telefonkönyv!$C$2:$C$63,0))," ",INDEX(Telefonkönyv!$B$2:$B$63,MATCH('Hívások (2)'!A542,Telefonkönyv!$C$2:$C$63,0)))</f>
        <v>Bakonyi Mátyás ügyintéző</v>
      </c>
      <c r="G542" s="5">
        <f t="shared" si="41"/>
        <v>2445</v>
      </c>
      <c r="H542" s="11" t="b">
        <f t="shared" si="42"/>
        <v>0</v>
      </c>
      <c r="I542" s="11" t="b">
        <f t="shared" si="43"/>
        <v>0</v>
      </c>
      <c r="J542" s="11" t="b">
        <f t="shared" si="44"/>
        <v>1</v>
      </c>
    </row>
    <row r="543" spans="1:10" x14ac:dyDescent="0.25">
      <c r="A543">
        <v>155</v>
      </c>
      <c r="B543" t="s">
        <v>9</v>
      </c>
      <c r="C543" s="3">
        <v>39975.50980324074</v>
      </c>
      <c r="D543" s="3">
        <v>39975.514756944445</v>
      </c>
      <c r="E543" s="2">
        <f t="shared" si="40"/>
        <v>4.9537037048139609E-3</v>
      </c>
      <c r="F543" t="str">
        <f>CONCATENATE(INDEX(Telefonkönyv!$A$2:$A$63,MATCH('Hívások (2)'!A543,Telefonkönyv!$C$2:$C$63,0))," ",INDEX(Telefonkönyv!$B$2:$B$63,MATCH('Hívások (2)'!A543,Telefonkönyv!$C$2:$C$63,0)))</f>
        <v>Bölöni Antal ügyintéző</v>
      </c>
      <c r="G543" s="5">
        <f t="shared" si="41"/>
        <v>650</v>
      </c>
      <c r="H543" s="11" t="b">
        <f t="shared" si="42"/>
        <v>0</v>
      </c>
      <c r="I543" s="11" t="b">
        <f t="shared" si="43"/>
        <v>0</v>
      </c>
      <c r="J543" s="11" t="b">
        <f t="shared" si="44"/>
        <v>1</v>
      </c>
    </row>
    <row r="544" spans="1:10" x14ac:dyDescent="0.25">
      <c r="A544">
        <v>121</v>
      </c>
      <c r="B544" t="s">
        <v>7</v>
      </c>
      <c r="C544" s="3">
        <v>39975.510023148148</v>
      </c>
      <c r="D544" s="3">
        <v>39975.515231481484</v>
      </c>
      <c r="E544" s="2">
        <f t="shared" si="40"/>
        <v>5.2083333357586525E-3</v>
      </c>
      <c r="F544" t="str">
        <f>CONCATENATE(INDEX(Telefonkönyv!$A$2:$A$63,MATCH('Hívások (2)'!A544,Telefonkönyv!$C$2:$C$63,0))," ",INDEX(Telefonkönyv!$B$2:$B$63,MATCH('Hívások (2)'!A544,Telefonkönyv!$C$2:$C$63,0)))</f>
        <v>Palles Katalin ügyintéző</v>
      </c>
      <c r="G544" s="5">
        <f t="shared" si="41"/>
        <v>650</v>
      </c>
      <c r="H544" s="11" t="b">
        <f t="shared" si="42"/>
        <v>0</v>
      </c>
      <c r="I544" s="11" t="b">
        <f t="shared" si="43"/>
        <v>0</v>
      </c>
      <c r="J544" s="11" t="b">
        <f t="shared" si="44"/>
        <v>1</v>
      </c>
    </row>
    <row r="545" spans="1:10" x14ac:dyDescent="0.25">
      <c r="A545">
        <v>148</v>
      </c>
      <c r="B545" t="s">
        <v>15</v>
      </c>
      <c r="C545" s="3">
        <v>39975.511064814818</v>
      </c>
      <c r="D545" s="3">
        <v>39975.524895833332</v>
      </c>
      <c r="E545" s="2">
        <f t="shared" si="40"/>
        <v>1.3831018513883464E-2</v>
      </c>
      <c r="F545" t="str">
        <f>CONCATENATE(INDEX(Telefonkönyv!$A$2:$A$63,MATCH('Hívások (2)'!A545,Telefonkönyv!$C$2:$C$63,0))," ",INDEX(Telefonkönyv!$B$2:$B$63,MATCH('Hívások (2)'!A545,Telefonkönyv!$C$2:$C$63,0)))</f>
        <v>Mester Zsuzsa középvezető</v>
      </c>
      <c r="G545" s="5">
        <f t="shared" si="41"/>
        <v>1760</v>
      </c>
      <c r="H545" s="11" t="b">
        <f t="shared" si="42"/>
        <v>0</v>
      </c>
      <c r="I545" s="11" t="b">
        <f t="shared" si="43"/>
        <v>0</v>
      </c>
      <c r="J545" s="11" t="b">
        <f t="shared" si="44"/>
        <v>1</v>
      </c>
    </row>
    <row r="546" spans="1:10" x14ac:dyDescent="0.25">
      <c r="A546">
        <v>144</v>
      </c>
      <c r="B546" t="s">
        <v>14</v>
      </c>
      <c r="C546" s="3">
        <v>39975.512349537035</v>
      </c>
      <c r="D546" s="3">
        <v>39975.542974537035</v>
      </c>
      <c r="E546" s="2">
        <f t="shared" si="40"/>
        <v>3.0624999999417923E-2</v>
      </c>
      <c r="F546" t="str">
        <f>CONCATENATE(INDEX(Telefonkönyv!$A$2:$A$63,MATCH('Hívások (2)'!A546,Telefonkönyv!$C$2:$C$63,0))," ",INDEX(Telefonkönyv!$B$2:$B$63,MATCH('Hívások (2)'!A546,Telefonkönyv!$C$2:$C$63,0)))</f>
        <v>Bózsing Gergely ügyintéző</v>
      </c>
      <c r="G546" s="5">
        <f t="shared" si="41"/>
        <v>3645</v>
      </c>
      <c r="H546" s="11" t="b">
        <f t="shared" si="42"/>
        <v>1</v>
      </c>
      <c r="I546" s="11" t="b">
        <f t="shared" si="43"/>
        <v>0</v>
      </c>
      <c r="J546" s="11" t="b">
        <f t="shared" si="44"/>
        <v>0</v>
      </c>
    </row>
    <row r="547" spans="1:10" x14ac:dyDescent="0.25">
      <c r="A547">
        <v>105</v>
      </c>
      <c r="B547" t="s">
        <v>14</v>
      </c>
      <c r="C547" s="3">
        <v>39975.524201388886</v>
      </c>
      <c r="D547" s="3">
        <v>39975.541828703703</v>
      </c>
      <c r="E547" s="2">
        <f t="shared" si="40"/>
        <v>1.7627314817218576E-2</v>
      </c>
      <c r="F547" t="str">
        <f>CONCATENATE(INDEX(Telefonkönyv!$A$2:$A$63,MATCH('Hívások (2)'!A547,Telefonkönyv!$C$2:$C$63,0))," ",INDEX(Telefonkönyv!$B$2:$B$63,MATCH('Hívások (2)'!A547,Telefonkönyv!$C$2:$C$63,0)))</f>
        <v>Vadász Iván középvezető</v>
      </c>
      <c r="G547" s="5">
        <f t="shared" si="41"/>
        <v>2125</v>
      </c>
      <c r="H547" s="11" t="b">
        <f t="shared" si="42"/>
        <v>1</v>
      </c>
      <c r="I547" s="11" t="b">
        <f t="shared" si="43"/>
        <v>0</v>
      </c>
      <c r="J547" s="11" t="b">
        <f t="shared" si="44"/>
        <v>0</v>
      </c>
    </row>
    <row r="548" spans="1:10" x14ac:dyDescent="0.25">
      <c r="A548">
        <v>108</v>
      </c>
      <c r="B548" t="s">
        <v>13</v>
      </c>
      <c r="C548" s="3">
        <v>39975.524317129632</v>
      </c>
      <c r="D548" s="3">
        <v>39975.552986111114</v>
      </c>
      <c r="E548" s="2">
        <f t="shared" si="40"/>
        <v>2.8668981482042E-2</v>
      </c>
      <c r="F548" t="str">
        <f>CONCATENATE(INDEX(Telefonkönyv!$A$2:$A$63,MATCH('Hívások (2)'!A548,Telefonkönyv!$C$2:$C$63,0))," ",INDEX(Telefonkönyv!$B$2:$B$63,MATCH('Hívások (2)'!A548,Telefonkönyv!$C$2:$C$63,0)))</f>
        <v>Csurai Fruzsina ügyintéző</v>
      </c>
      <c r="G548" s="5">
        <f t="shared" si="41"/>
        <v>3405</v>
      </c>
      <c r="H548" s="11" t="b">
        <f t="shared" si="42"/>
        <v>0</v>
      </c>
      <c r="I548" s="11" t="b">
        <f t="shared" si="43"/>
        <v>0</v>
      </c>
      <c r="J548" s="11" t="b">
        <f t="shared" si="44"/>
        <v>1</v>
      </c>
    </row>
    <row r="549" spans="1:10" x14ac:dyDescent="0.25">
      <c r="A549">
        <v>160</v>
      </c>
      <c r="B549" t="s">
        <v>14</v>
      </c>
      <c r="C549" s="3">
        <v>39975.526041666664</v>
      </c>
      <c r="D549" s="3">
        <v>39975.534201388888</v>
      </c>
      <c r="E549" s="2">
        <f t="shared" si="40"/>
        <v>8.1597222233540379E-3</v>
      </c>
      <c r="F549" t="str">
        <f>CONCATENATE(INDEX(Telefonkönyv!$A$2:$A$63,MATCH('Hívások (2)'!A549,Telefonkönyv!$C$2:$C$63,0))," ",INDEX(Telefonkönyv!$B$2:$B$63,MATCH('Hívások (2)'!A549,Telefonkönyv!$C$2:$C$63,0)))</f>
        <v>Fosztó Gábor ügyintéző</v>
      </c>
      <c r="G549" s="5">
        <f t="shared" si="41"/>
        <v>1005</v>
      </c>
      <c r="H549" s="11" t="b">
        <f t="shared" si="42"/>
        <v>0</v>
      </c>
      <c r="I549" s="11" t="b">
        <f t="shared" si="43"/>
        <v>0</v>
      </c>
      <c r="J549" s="11" t="b">
        <f t="shared" si="44"/>
        <v>1</v>
      </c>
    </row>
    <row r="550" spans="1:10" x14ac:dyDescent="0.25">
      <c r="A550">
        <v>112</v>
      </c>
      <c r="B550" t="s">
        <v>13</v>
      </c>
      <c r="C550" s="3">
        <v>39975.528611111113</v>
      </c>
      <c r="D550" s="3">
        <v>39975.559074074074</v>
      </c>
      <c r="E550" s="2">
        <f t="shared" si="40"/>
        <v>3.0462962960882578E-2</v>
      </c>
      <c r="F550" t="str">
        <f>CONCATENATE(INDEX(Telefonkönyv!$A$2:$A$63,MATCH('Hívások (2)'!A550,Telefonkönyv!$C$2:$C$63,0))," ",INDEX(Telefonkönyv!$B$2:$B$63,MATCH('Hívások (2)'!A550,Telefonkönyv!$C$2:$C$63,0)))</f>
        <v>Tóth Vanda ügyintéző</v>
      </c>
      <c r="G550" s="5">
        <f t="shared" si="41"/>
        <v>3565</v>
      </c>
      <c r="H550" s="11" t="b">
        <f t="shared" si="42"/>
        <v>0</v>
      </c>
      <c r="I550" s="11" t="b">
        <f t="shared" si="43"/>
        <v>0</v>
      </c>
      <c r="J550" s="11" t="b">
        <f t="shared" si="44"/>
        <v>1</v>
      </c>
    </row>
    <row r="551" spans="1:10" x14ac:dyDescent="0.25">
      <c r="A551">
        <v>124</v>
      </c>
      <c r="B551" t="s">
        <v>13</v>
      </c>
      <c r="C551" s="3">
        <v>39975.529780092591</v>
      </c>
      <c r="D551" s="3">
        <v>39975.542696759258</v>
      </c>
      <c r="E551" s="2">
        <f t="shared" si="40"/>
        <v>1.2916666666569654E-2</v>
      </c>
      <c r="F551" t="str">
        <f>CONCATENATE(INDEX(Telefonkönyv!$A$2:$A$63,MATCH('Hívások (2)'!A551,Telefonkönyv!$C$2:$C$63,0))," ",INDEX(Telefonkönyv!$B$2:$B$63,MATCH('Hívások (2)'!A551,Telefonkönyv!$C$2:$C$63,0)))</f>
        <v>Gelencsér László ügyintéző</v>
      </c>
      <c r="G551" s="5">
        <f t="shared" si="41"/>
        <v>1565</v>
      </c>
      <c r="H551" s="11" t="b">
        <f t="shared" si="42"/>
        <v>0</v>
      </c>
      <c r="I551" s="11" t="b">
        <f t="shared" si="43"/>
        <v>0</v>
      </c>
      <c r="J551" s="11" t="b">
        <f t="shared" si="44"/>
        <v>1</v>
      </c>
    </row>
    <row r="552" spans="1:10" x14ac:dyDescent="0.25">
      <c r="A552">
        <v>110</v>
      </c>
      <c r="B552" t="s">
        <v>9</v>
      </c>
      <c r="C552" s="3">
        <v>39975.532268518517</v>
      </c>
      <c r="D552" s="3">
        <v>39975.544895833336</v>
      </c>
      <c r="E552" s="2">
        <f t="shared" si="40"/>
        <v>1.262731481983792E-2</v>
      </c>
      <c r="F552" t="str">
        <f>CONCATENATE(INDEX(Telefonkönyv!$A$2:$A$63,MATCH('Hívások (2)'!A552,Telefonkönyv!$C$2:$C$63,0))," ",INDEX(Telefonkönyv!$B$2:$B$63,MATCH('Hívások (2)'!A552,Telefonkönyv!$C$2:$C$63,0)))</f>
        <v>Tóth Tímea középvezető</v>
      </c>
      <c r="G552" s="5">
        <f t="shared" si="41"/>
        <v>1475</v>
      </c>
      <c r="H552" s="11" t="b">
        <f t="shared" si="42"/>
        <v>0</v>
      </c>
      <c r="I552" s="11" t="b">
        <f t="shared" si="43"/>
        <v>0</v>
      </c>
      <c r="J552" s="11" t="b">
        <f t="shared" si="44"/>
        <v>1</v>
      </c>
    </row>
    <row r="553" spans="1:10" x14ac:dyDescent="0.25">
      <c r="A553">
        <v>127</v>
      </c>
      <c r="B553" t="s">
        <v>4</v>
      </c>
      <c r="C553" s="3">
        <v>39975.532349537039</v>
      </c>
      <c r="D553" s="3">
        <v>39975.550474537034</v>
      </c>
      <c r="E553" s="2">
        <f t="shared" si="40"/>
        <v>1.8124999995052349E-2</v>
      </c>
      <c r="F553" t="str">
        <f>CONCATENATE(INDEX(Telefonkönyv!$A$2:$A$63,MATCH('Hívások (2)'!A553,Telefonkönyv!$C$2:$C$63,0))," ",INDEX(Telefonkönyv!$B$2:$B$63,MATCH('Hívások (2)'!A553,Telefonkönyv!$C$2:$C$63,0)))</f>
        <v>Polgár Zsuzsa ügyintéző</v>
      </c>
      <c r="G553" s="5">
        <f t="shared" si="41"/>
        <v>1950</v>
      </c>
      <c r="H553" s="11" t="b">
        <f t="shared" si="42"/>
        <v>0</v>
      </c>
      <c r="I553" s="11" t="b">
        <f t="shared" si="43"/>
        <v>0</v>
      </c>
      <c r="J553" s="11" t="b">
        <f t="shared" si="44"/>
        <v>1</v>
      </c>
    </row>
    <row r="554" spans="1:10" x14ac:dyDescent="0.25">
      <c r="A554">
        <v>155</v>
      </c>
      <c r="B554" t="s">
        <v>9</v>
      </c>
      <c r="C554" s="3">
        <v>39975.532881944448</v>
      </c>
      <c r="D554" s="3">
        <v>39975.563009259262</v>
      </c>
      <c r="E554" s="2">
        <f t="shared" si="40"/>
        <v>3.0127314814308193E-2</v>
      </c>
      <c r="F554" t="str">
        <f>CONCATENATE(INDEX(Telefonkönyv!$A$2:$A$63,MATCH('Hívások (2)'!A554,Telefonkönyv!$C$2:$C$63,0))," ",INDEX(Telefonkönyv!$B$2:$B$63,MATCH('Hívások (2)'!A554,Telefonkönyv!$C$2:$C$63,0)))</f>
        <v>Bölöni Antal ügyintéző</v>
      </c>
      <c r="G554" s="5">
        <f t="shared" si="41"/>
        <v>3350</v>
      </c>
      <c r="H554" s="11" t="b">
        <f t="shared" si="42"/>
        <v>0</v>
      </c>
      <c r="I554" s="11" t="b">
        <f t="shared" si="43"/>
        <v>0</v>
      </c>
      <c r="J554" s="11" t="b">
        <f t="shared" si="44"/>
        <v>1</v>
      </c>
    </row>
    <row r="555" spans="1:10" x14ac:dyDescent="0.25">
      <c r="A555">
        <v>114</v>
      </c>
      <c r="B555" t="s">
        <v>11</v>
      </c>
      <c r="C555" s="3">
        <v>39975.533310185187</v>
      </c>
      <c r="D555" s="3">
        <v>39975.536678240744</v>
      </c>
      <c r="E555" s="2">
        <f t="shared" si="40"/>
        <v>3.3680555570754223E-3</v>
      </c>
      <c r="F555" t="str">
        <f>CONCATENATE(INDEX(Telefonkönyv!$A$2:$A$63,MATCH('Hívások (2)'!A555,Telefonkönyv!$C$2:$C$63,0))," ",INDEX(Telefonkönyv!$B$2:$B$63,MATCH('Hívások (2)'!A555,Telefonkönyv!$C$2:$C$63,0)))</f>
        <v>Bakonyi Mátyás ügyintéző</v>
      </c>
      <c r="G555" s="5">
        <f t="shared" si="41"/>
        <v>445</v>
      </c>
      <c r="H555" s="11" t="b">
        <f t="shared" si="42"/>
        <v>0</v>
      </c>
      <c r="I555" s="11" t="b">
        <f t="shared" si="43"/>
        <v>0</v>
      </c>
      <c r="J555" s="11" t="b">
        <f t="shared" si="44"/>
        <v>1</v>
      </c>
    </row>
    <row r="556" spans="1:10" x14ac:dyDescent="0.25">
      <c r="A556">
        <v>128</v>
      </c>
      <c r="B556" t="s">
        <v>4</v>
      </c>
      <c r="C556" s="3">
        <v>39975.53392361111</v>
      </c>
      <c r="D556" s="3">
        <v>39975.57371527778</v>
      </c>
      <c r="E556" s="2">
        <f t="shared" si="40"/>
        <v>3.9791666669771075E-2</v>
      </c>
      <c r="F556" t="str">
        <f>CONCATENATE(INDEX(Telefonkönyv!$A$2:$A$63,MATCH('Hívások (2)'!A556,Telefonkönyv!$C$2:$C$63,0))," ",INDEX(Telefonkönyv!$B$2:$B$63,MATCH('Hívások (2)'!A556,Telefonkönyv!$C$2:$C$63,0)))</f>
        <v>Fogarasi Éva ügyintéző</v>
      </c>
      <c r="G556" s="5">
        <f t="shared" si="41"/>
        <v>4120</v>
      </c>
      <c r="H556" s="11" t="b">
        <f t="shared" si="42"/>
        <v>0</v>
      </c>
      <c r="I556" s="11" t="b">
        <f t="shared" si="43"/>
        <v>0</v>
      </c>
      <c r="J556" s="11" t="b">
        <f t="shared" si="44"/>
        <v>1</v>
      </c>
    </row>
    <row r="557" spans="1:10" x14ac:dyDescent="0.25">
      <c r="A557">
        <v>152</v>
      </c>
      <c r="B557" t="s">
        <v>6</v>
      </c>
      <c r="C557" s="3">
        <v>39975.540370370371</v>
      </c>
      <c r="D557" s="3">
        <v>39975.572280092594</v>
      </c>
      <c r="E557" s="2">
        <f t="shared" si="40"/>
        <v>3.1909722223645076E-2</v>
      </c>
      <c r="F557" t="str">
        <f>CONCATENATE(INDEX(Telefonkönyv!$A$2:$A$63,MATCH('Hívások (2)'!A557,Telefonkönyv!$C$2:$C$63,0))," ",INDEX(Telefonkönyv!$B$2:$B$63,MATCH('Hívások (2)'!A557,Telefonkönyv!$C$2:$C$63,0)))</f>
        <v>Viola Klára ügyintéző</v>
      </c>
      <c r="G557" s="5">
        <f t="shared" si="41"/>
        <v>3725</v>
      </c>
      <c r="H557" s="11" t="b">
        <f t="shared" si="42"/>
        <v>0</v>
      </c>
      <c r="I557" s="11" t="b">
        <f t="shared" si="43"/>
        <v>0</v>
      </c>
      <c r="J557" s="11" t="b">
        <f t="shared" si="44"/>
        <v>1</v>
      </c>
    </row>
    <row r="558" spans="1:10" x14ac:dyDescent="0.25">
      <c r="A558">
        <v>147</v>
      </c>
      <c r="B558" t="s">
        <v>5</v>
      </c>
      <c r="C558" s="3">
        <v>39975.542199074072</v>
      </c>
      <c r="D558" s="3">
        <v>39975.574155092596</v>
      </c>
      <c r="E558" s="2">
        <f t="shared" si="40"/>
        <v>3.1956018523487728E-2</v>
      </c>
      <c r="F558" t="str">
        <f>CONCATENATE(INDEX(Telefonkönyv!$A$2:$A$63,MATCH('Hívások (2)'!A558,Telefonkönyv!$C$2:$C$63,0))," ",INDEX(Telefonkönyv!$B$2:$B$63,MATCH('Hívások (2)'!A558,Telefonkönyv!$C$2:$C$63,0)))</f>
        <v>Holman Edit felsővezető</v>
      </c>
      <c r="G558" s="5">
        <f t="shared" si="41"/>
        <v>3805</v>
      </c>
      <c r="H558" s="11" t="b">
        <f t="shared" si="42"/>
        <v>0</v>
      </c>
      <c r="I558" s="11" t="b">
        <f t="shared" si="43"/>
        <v>0</v>
      </c>
      <c r="J558" s="11" t="b">
        <f t="shared" si="44"/>
        <v>0</v>
      </c>
    </row>
    <row r="559" spans="1:10" x14ac:dyDescent="0.25">
      <c r="A559">
        <v>160</v>
      </c>
      <c r="B559" t="s">
        <v>14</v>
      </c>
      <c r="C559" s="3">
        <v>39975.549710648149</v>
      </c>
      <c r="D559" s="3">
        <v>39975.56858796296</v>
      </c>
      <c r="E559" s="2">
        <f t="shared" si="40"/>
        <v>1.8877314811106771E-2</v>
      </c>
      <c r="F559" t="str">
        <f>CONCATENATE(INDEX(Telefonkönyv!$A$2:$A$63,MATCH('Hívások (2)'!A559,Telefonkönyv!$C$2:$C$63,0))," ",INDEX(Telefonkönyv!$B$2:$B$63,MATCH('Hívások (2)'!A559,Telefonkönyv!$C$2:$C$63,0)))</f>
        <v>Fosztó Gábor ügyintéző</v>
      </c>
      <c r="G559" s="5">
        <f t="shared" si="41"/>
        <v>2285</v>
      </c>
      <c r="H559" s="11" t="b">
        <f t="shared" si="42"/>
        <v>0</v>
      </c>
      <c r="I559" s="11" t="b">
        <f t="shared" si="43"/>
        <v>0</v>
      </c>
      <c r="J559" s="11" t="b">
        <f t="shared" si="44"/>
        <v>0</v>
      </c>
    </row>
    <row r="560" spans="1:10" x14ac:dyDescent="0.25">
      <c r="A560">
        <v>150</v>
      </c>
      <c r="B560" t="s">
        <v>5</v>
      </c>
      <c r="C560" s="3">
        <v>39975.549756944441</v>
      </c>
      <c r="D560" s="3">
        <v>39975.566550925927</v>
      </c>
      <c r="E560" s="2">
        <f t="shared" si="40"/>
        <v>1.6793981485534459E-2</v>
      </c>
      <c r="F560" t="str">
        <f>CONCATENATE(INDEX(Telefonkönyv!$A$2:$A$63,MATCH('Hívások (2)'!A560,Telefonkönyv!$C$2:$C$63,0))," ",INDEX(Telefonkönyv!$B$2:$B$63,MATCH('Hívások (2)'!A560,Telefonkönyv!$C$2:$C$63,0)))</f>
        <v>Virt Kornél ügyintéző</v>
      </c>
      <c r="G560" s="5">
        <f t="shared" si="41"/>
        <v>2045</v>
      </c>
      <c r="H560" s="11" t="b">
        <f t="shared" si="42"/>
        <v>0</v>
      </c>
      <c r="I560" s="11" t="b">
        <f t="shared" si="43"/>
        <v>0</v>
      </c>
      <c r="J560" s="11" t="b">
        <f t="shared" si="44"/>
        <v>0</v>
      </c>
    </row>
    <row r="561" spans="1:10" x14ac:dyDescent="0.25">
      <c r="A561">
        <v>119</v>
      </c>
      <c r="B561" t="s">
        <v>10</v>
      </c>
      <c r="C561" s="3">
        <v>39975.554895833331</v>
      </c>
      <c r="D561" s="3">
        <v>39975.567557870374</v>
      </c>
      <c r="E561" s="2">
        <f t="shared" si="40"/>
        <v>1.266203704290092E-2</v>
      </c>
      <c r="F561" t="str">
        <f>CONCATENATE(INDEX(Telefonkönyv!$A$2:$A$63,MATCH('Hívások (2)'!A561,Telefonkönyv!$C$2:$C$63,0))," ",INDEX(Telefonkönyv!$B$2:$B$63,MATCH('Hívások (2)'!A561,Telefonkönyv!$C$2:$C$63,0)))</f>
        <v>Kövér Krisztina ügyintéző</v>
      </c>
      <c r="G561" s="5">
        <f t="shared" si="41"/>
        <v>1675</v>
      </c>
      <c r="H561" s="11" t="b">
        <f t="shared" si="42"/>
        <v>0</v>
      </c>
      <c r="I561" s="11" t="b">
        <f t="shared" si="43"/>
        <v>0</v>
      </c>
      <c r="J561" s="11" t="b">
        <f t="shared" si="44"/>
        <v>1</v>
      </c>
    </row>
    <row r="562" spans="1:10" x14ac:dyDescent="0.25">
      <c r="A562">
        <v>162</v>
      </c>
      <c r="B562" t="s">
        <v>5</v>
      </c>
      <c r="C562" s="3">
        <v>39975.556539351855</v>
      </c>
      <c r="D562" s="3">
        <v>39975.590289351851</v>
      </c>
      <c r="E562" s="2">
        <f t="shared" si="40"/>
        <v>3.3749999995052349E-2</v>
      </c>
      <c r="F562" t="str">
        <f>CONCATENATE(INDEX(Telefonkönyv!$A$2:$A$63,MATCH('Hívások (2)'!A562,Telefonkönyv!$C$2:$C$63,0))," ",INDEX(Telefonkönyv!$B$2:$B$63,MATCH('Hívások (2)'!A562,Telefonkönyv!$C$2:$C$63,0)))</f>
        <v>Mészöly Endre ügyintéző</v>
      </c>
      <c r="G562" s="5">
        <f t="shared" si="41"/>
        <v>3965</v>
      </c>
      <c r="H562" s="11" t="b">
        <f t="shared" si="42"/>
        <v>0</v>
      </c>
      <c r="I562" s="11" t="b">
        <f t="shared" si="43"/>
        <v>0</v>
      </c>
      <c r="J562" s="11" t="b">
        <f t="shared" si="44"/>
        <v>0</v>
      </c>
    </row>
    <row r="563" spans="1:10" x14ac:dyDescent="0.25">
      <c r="A563">
        <v>154</v>
      </c>
      <c r="B563" t="s">
        <v>8</v>
      </c>
      <c r="C563" s="3">
        <v>39975.558715277781</v>
      </c>
      <c r="D563" s="3">
        <v>39975.565092592595</v>
      </c>
      <c r="E563" s="2">
        <f t="shared" si="40"/>
        <v>6.3773148140171543E-3</v>
      </c>
      <c r="F563" t="str">
        <f>CONCATENATE(INDEX(Telefonkönyv!$A$2:$A$63,MATCH('Hívások (2)'!A563,Telefonkönyv!$C$2:$C$63,0))," ",INDEX(Telefonkönyv!$B$2:$B$63,MATCH('Hívások (2)'!A563,Telefonkönyv!$C$2:$C$63,0)))</f>
        <v>Bozsó Bálint ügyintéző</v>
      </c>
      <c r="G563" s="5">
        <f t="shared" si="41"/>
        <v>845</v>
      </c>
      <c r="H563" s="11" t="b">
        <f t="shared" si="42"/>
        <v>0</v>
      </c>
      <c r="I563" s="11" t="b">
        <f t="shared" si="43"/>
        <v>0</v>
      </c>
      <c r="J563" s="11" t="b">
        <f t="shared" si="44"/>
        <v>0</v>
      </c>
    </row>
    <row r="564" spans="1:10" x14ac:dyDescent="0.25">
      <c r="A564">
        <v>114</v>
      </c>
      <c r="B564" t="s">
        <v>11</v>
      </c>
      <c r="C564" s="3">
        <v>39975.558854166666</v>
      </c>
      <c r="D564" s="3">
        <v>39975.577893518515</v>
      </c>
      <c r="E564" s="2">
        <f t="shared" si="40"/>
        <v>1.9039351849642117E-2</v>
      </c>
      <c r="F564" t="str">
        <f>CONCATENATE(INDEX(Telefonkönyv!$A$2:$A$63,MATCH('Hívások (2)'!A564,Telefonkönyv!$C$2:$C$63,0))," ",INDEX(Telefonkönyv!$B$2:$B$63,MATCH('Hívások (2)'!A564,Telefonkönyv!$C$2:$C$63,0)))</f>
        <v>Bakonyi Mátyás ügyintéző</v>
      </c>
      <c r="G564" s="5">
        <f t="shared" si="41"/>
        <v>2285</v>
      </c>
      <c r="H564" s="11" t="b">
        <f t="shared" si="42"/>
        <v>0</v>
      </c>
      <c r="I564" s="11" t="b">
        <f t="shared" si="43"/>
        <v>0</v>
      </c>
      <c r="J564" s="11" t="b">
        <f t="shared" si="44"/>
        <v>1</v>
      </c>
    </row>
    <row r="565" spans="1:10" x14ac:dyDescent="0.25">
      <c r="A565">
        <v>124</v>
      </c>
      <c r="B565" t="s">
        <v>13</v>
      </c>
      <c r="C565" s="3">
        <v>39975.559988425928</v>
      </c>
      <c r="D565" s="3">
        <v>39975.562939814816</v>
      </c>
      <c r="E565" s="2">
        <f t="shared" si="40"/>
        <v>2.9513888875953853E-3</v>
      </c>
      <c r="F565" t="str">
        <f>CONCATENATE(INDEX(Telefonkönyv!$A$2:$A$63,MATCH('Hívások (2)'!A565,Telefonkönyv!$C$2:$C$63,0))," ",INDEX(Telefonkönyv!$B$2:$B$63,MATCH('Hívások (2)'!A565,Telefonkönyv!$C$2:$C$63,0)))</f>
        <v>Gelencsér László ügyintéző</v>
      </c>
      <c r="G565" s="5">
        <f t="shared" si="41"/>
        <v>445</v>
      </c>
      <c r="H565" s="11" t="b">
        <f t="shared" si="42"/>
        <v>0</v>
      </c>
      <c r="I565" s="11" t="b">
        <f t="shared" si="43"/>
        <v>0</v>
      </c>
      <c r="J565" s="11" t="b">
        <f t="shared" si="44"/>
        <v>1</v>
      </c>
    </row>
    <row r="566" spans="1:10" x14ac:dyDescent="0.25">
      <c r="A566">
        <v>134</v>
      </c>
      <c r="B566" t="s">
        <v>4</v>
      </c>
      <c r="C566" s="3">
        <v>39975.563344907408</v>
      </c>
      <c r="D566" s="3">
        <v>39975.579386574071</v>
      </c>
      <c r="E566" s="2">
        <f t="shared" si="40"/>
        <v>1.6041666662204079E-2</v>
      </c>
      <c r="F566" t="str">
        <f>CONCATENATE(INDEX(Telefonkönyv!$A$2:$A$63,MATCH('Hívások (2)'!A566,Telefonkönyv!$C$2:$C$63,0))," ",INDEX(Telefonkönyv!$B$2:$B$63,MATCH('Hívások (2)'!A566,Telefonkönyv!$C$2:$C$63,0)))</f>
        <v>Kurinyec Kinga ügyintéző</v>
      </c>
      <c r="G566" s="5">
        <f t="shared" si="41"/>
        <v>1740</v>
      </c>
      <c r="H566" s="11" t="b">
        <f t="shared" si="42"/>
        <v>0</v>
      </c>
      <c r="I566" s="11" t="b">
        <f t="shared" si="43"/>
        <v>0</v>
      </c>
      <c r="J566" s="11" t="b">
        <f t="shared" si="44"/>
        <v>1</v>
      </c>
    </row>
    <row r="567" spans="1:10" x14ac:dyDescent="0.25">
      <c r="A567">
        <v>120</v>
      </c>
      <c r="B567" t="s">
        <v>12</v>
      </c>
      <c r="C567" s="3">
        <v>39975.564722222225</v>
      </c>
      <c r="D567" s="3">
        <v>39975.594189814816</v>
      </c>
      <c r="E567" s="2">
        <f t="shared" si="40"/>
        <v>2.9467592590663116E-2</v>
      </c>
      <c r="F567" t="str">
        <f>CONCATENATE(INDEX(Telefonkönyv!$A$2:$A$63,MATCH('Hívások (2)'!A567,Telefonkönyv!$C$2:$C$63,0))," ",INDEX(Telefonkönyv!$B$2:$B$63,MATCH('Hívások (2)'!A567,Telefonkönyv!$C$2:$C$63,0)))</f>
        <v>Szalay Ákos ügyintéző</v>
      </c>
      <c r="G567" s="5">
        <f t="shared" si="41"/>
        <v>3275</v>
      </c>
      <c r="H567" s="11" t="b">
        <f t="shared" si="42"/>
        <v>0</v>
      </c>
      <c r="I567" s="11" t="b">
        <f t="shared" si="43"/>
        <v>0</v>
      </c>
      <c r="J567" s="11" t="b">
        <f t="shared" si="44"/>
        <v>0</v>
      </c>
    </row>
    <row r="568" spans="1:10" x14ac:dyDescent="0.25">
      <c r="A568">
        <v>113</v>
      </c>
      <c r="B568" t="s">
        <v>7</v>
      </c>
      <c r="C568" s="3">
        <v>39975.564895833333</v>
      </c>
      <c r="D568" s="3">
        <v>39975.573935185188</v>
      </c>
      <c r="E568" s="2">
        <f t="shared" si="40"/>
        <v>9.0393518548808061E-3</v>
      </c>
      <c r="F568" t="str">
        <f>CONCATENATE(INDEX(Telefonkönyv!$A$2:$A$63,MATCH('Hívások (2)'!A568,Telefonkönyv!$C$2:$C$63,0))," ",INDEX(Telefonkönyv!$B$2:$B$63,MATCH('Hívások (2)'!A568,Telefonkönyv!$C$2:$C$63,0)))</f>
        <v>Toldi Tamás ügyintéző</v>
      </c>
      <c r="G568" s="5">
        <f t="shared" si="41"/>
        <v>1100</v>
      </c>
      <c r="H568" s="11" t="b">
        <f t="shared" si="42"/>
        <v>0</v>
      </c>
      <c r="I568" s="11" t="b">
        <f t="shared" si="43"/>
        <v>0</v>
      </c>
      <c r="J568" s="11" t="b">
        <f t="shared" si="44"/>
        <v>1</v>
      </c>
    </row>
    <row r="569" spans="1:10" x14ac:dyDescent="0.25">
      <c r="A569">
        <v>148</v>
      </c>
      <c r="B569" t="s">
        <v>8</v>
      </c>
      <c r="C569" s="3">
        <v>39975.568483796298</v>
      </c>
      <c r="D569" s="3">
        <v>39975.570185185185</v>
      </c>
      <c r="E569" s="2">
        <f t="shared" si="40"/>
        <v>1.7013888864312321E-3</v>
      </c>
      <c r="F569" t="str">
        <f>CONCATENATE(INDEX(Telefonkönyv!$A$2:$A$63,MATCH('Hívások (2)'!A569,Telefonkönyv!$C$2:$C$63,0))," ",INDEX(Telefonkönyv!$B$2:$B$63,MATCH('Hívások (2)'!A569,Telefonkönyv!$C$2:$C$63,0)))</f>
        <v>Mester Zsuzsa középvezető</v>
      </c>
      <c r="G569" s="5">
        <f t="shared" si="41"/>
        <v>285</v>
      </c>
      <c r="H569" s="11" t="b">
        <f t="shared" si="42"/>
        <v>0</v>
      </c>
      <c r="I569" s="11" t="b">
        <f t="shared" si="43"/>
        <v>0</v>
      </c>
      <c r="J569" s="11" t="b">
        <f t="shared" si="44"/>
        <v>0</v>
      </c>
    </row>
    <row r="570" spans="1:10" x14ac:dyDescent="0.25">
      <c r="A570">
        <v>108</v>
      </c>
      <c r="B570" t="s">
        <v>13</v>
      </c>
      <c r="C570" s="3">
        <v>39975.57372685185</v>
      </c>
      <c r="D570" s="3">
        <v>39975.602013888885</v>
      </c>
      <c r="E570" s="2">
        <f t="shared" si="40"/>
        <v>2.8287037035624962E-2</v>
      </c>
      <c r="F570" t="str">
        <f>CONCATENATE(INDEX(Telefonkönyv!$A$2:$A$63,MATCH('Hívások (2)'!A570,Telefonkönyv!$C$2:$C$63,0))," ",INDEX(Telefonkönyv!$B$2:$B$63,MATCH('Hívások (2)'!A570,Telefonkönyv!$C$2:$C$63,0)))</f>
        <v>Csurai Fruzsina ügyintéző</v>
      </c>
      <c r="G570" s="5">
        <f t="shared" si="41"/>
        <v>3325</v>
      </c>
      <c r="H570" s="11" t="b">
        <f t="shared" si="42"/>
        <v>0</v>
      </c>
      <c r="I570" s="11" t="b">
        <f t="shared" si="43"/>
        <v>0</v>
      </c>
      <c r="J570" s="11" t="b">
        <f t="shared" si="44"/>
        <v>1</v>
      </c>
    </row>
    <row r="571" spans="1:10" x14ac:dyDescent="0.25">
      <c r="A571">
        <v>115</v>
      </c>
      <c r="B571" t="s">
        <v>14</v>
      </c>
      <c r="C571" s="3">
        <v>39975.574178240742</v>
      </c>
      <c r="D571" s="3">
        <v>39975.613055555557</v>
      </c>
      <c r="E571" s="2">
        <f t="shared" si="40"/>
        <v>3.8877314815181307E-2</v>
      </c>
      <c r="F571" t="str">
        <f>CONCATENATE(INDEX(Telefonkönyv!$A$2:$A$63,MATCH('Hívások (2)'!A571,Telefonkönyv!$C$2:$C$63,0))," ",INDEX(Telefonkönyv!$B$2:$B$63,MATCH('Hívások (2)'!A571,Telefonkönyv!$C$2:$C$63,0)))</f>
        <v>Marosi István ügyintéző</v>
      </c>
      <c r="G571" s="5">
        <f t="shared" si="41"/>
        <v>4525</v>
      </c>
      <c r="H571" s="11" t="b">
        <f t="shared" si="42"/>
        <v>0</v>
      </c>
      <c r="I571" s="11" t="b">
        <f t="shared" si="43"/>
        <v>0</v>
      </c>
      <c r="J571" s="11" t="b">
        <f t="shared" si="44"/>
        <v>0</v>
      </c>
    </row>
    <row r="572" spans="1:10" x14ac:dyDescent="0.25">
      <c r="A572">
        <v>146</v>
      </c>
      <c r="B572" t="s">
        <v>15</v>
      </c>
      <c r="C572" s="3">
        <v>39975.575335648151</v>
      </c>
      <c r="D572" s="3">
        <v>39975.587291666663</v>
      </c>
      <c r="E572" s="2">
        <f t="shared" si="40"/>
        <v>1.1956018512137234E-2</v>
      </c>
      <c r="F572" t="str">
        <f>CONCATENATE(INDEX(Telefonkönyv!$A$2:$A$63,MATCH('Hívások (2)'!A572,Telefonkönyv!$C$2:$C$63,0))," ",INDEX(Telefonkönyv!$B$2:$B$63,MATCH('Hívások (2)'!A572,Telefonkönyv!$C$2:$C$63,0)))</f>
        <v>Bartus Sándor felsővezető</v>
      </c>
      <c r="G572" s="5">
        <f t="shared" si="41"/>
        <v>1590</v>
      </c>
      <c r="H572" s="11" t="b">
        <f t="shared" si="42"/>
        <v>1</v>
      </c>
      <c r="I572" s="11" t="b">
        <f t="shared" si="43"/>
        <v>0</v>
      </c>
      <c r="J572" s="11" t="b">
        <f t="shared" si="44"/>
        <v>0</v>
      </c>
    </row>
    <row r="573" spans="1:10" x14ac:dyDescent="0.25">
      <c r="A573">
        <v>161</v>
      </c>
      <c r="B573" t="s">
        <v>9</v>
      </c>
      <c r="C573" s="3">
        <v>39975.576365740744</v>
      </c>
      <c r="D573" s="3">
        <v>39975.607199074075</v>
      </c>
      <c r="E573" s="2">
        <f t="shared" si="40"/>
        <v>3.0833333330519963E-2</v>
      </c>
      <c r="F573" t="str">
        <f>CONCATENATE(INDEX(Telefonkönyv!$A$2:$A$63,MATCH('Hívások (2)'!A573,Telefonkönyv!$C$2:$C$63,0))," ",INDEX(Telefonkönyv!$B$2:$B$63,MATCH('Hívások (2)'!A573,Telefonkönyv!$C$2:$C$63,0)))</f>
        <v>Gál Pál ügyintéző</v>
      </c>
      <c r="G573" s="5">
        <f t="shared" si="41"/>
        <v>3425</v>
      </c>
      <c r="H573" s="11" t="b">
        <f t="shared" si="42"/>
        <v>0</v>
      </c>
      <c r="I573" s="11" t="b">
        <f t="shared" si="43"/>
        <v>0</v>
      </c>
      <c r="J573" s="11" t="b">
        <f t="shared" si="44"/>
        <v>1</v>
      </c>
    </row>
    <row r="574" spans="1:10" x14ac:dyDescent="0.25">
      <c r="A574">
        <v>113</v>
      </c>
      <c r="B574" t="s">
        <v>7</v>
      </c>
      <c r="C574" s="3">
        <v>39975.579027777778</v>
      </c>
      <c r="D574" s="3">
        <v>39975.58090277778</v>
      </c>
      <c r="E574" s="2">
        <f t="shared" si="40"/>
        <v>1.8750000017462298E-3</v>
      </c>
      <c r="F574" t="str">
        <f>CONCATENATE(INDEX(Telefonkönyv!$A$2:$A$63,MATCH('Hívások (2)'!A574,Telefonkönyv!$C$2:$C$63,0))," ",INDEX(Telefonkönyv!$B$2:$B$63,MATCH('Hívások (2)'!A574,Telefonkönyv!$C$2:$C$63,0)))</f>
        <v>Toldi Tamás ügyintéző</v>
      </c>
      <c r="G574" s="5">
        <f t="shared" si="41"/>
        <v>275</v>
      </c>
      <c r="H574" s="11" t="b">
        <f t="shared" si="42"/>
        <v>0</v>
      </c>
      <c r="I574" s="11" t="b">
        <f t="shared" si="43"/>
        <v>0</v>
      </c>
      <c r="J574" s="11" t="b">
        <f t="shared" si="44"/>
        <v>1</v>
      </c>
    </row>
    <row r="575" spans="1:10" x14ac:dyDescent="0.25">
      <c r="A575">
        <v>134</v>
      </c>
      <c r="B575" t="s">
        <v>4</v>
      </c>
      <c r="C575" s="3">
        <v>39975.583333333336</v>
      </c>
      <c r="D575" s="3">
        <v>39975.595092592594</v>
      </c>
      <c r="E575" s="2">
        <f t="shared" si="40"/>
        <v>1.1759259257814847E-2</v>
      </c>
      <c r="F575" t="str">
        <f>CONCATENATE(INDEX(Telefonkönyv!$A$2:$A$63,MATCH('Hívások (2)'!A575,Telefonkönyv!$C$2:$C$63,0))," ",INDEX(Telefonkönyv!$B$2:$B$63,MATCH('Hívások (2)'!A575,Telefonkönyv!$C$2:$C$63,0)))</f>
        <v>Kurinyec Kinga ügyintéző</v>
      </c>
      <c r="G575" s="5">
        <f t="shared" si="41"/>
        <v>1250</v>
      </c>
      <c r="H575" s="11" t="b">
        <f t="shared" si="42"/>
        <v>0</v>
      </c>
      <c r="I575" s="11" t="b">
        <f t="shared" si="43"/>
        <v>0</v>
      </c>
      <c r="J575" s="11" t="b">
        <f t="shared" si="44"/>
        <v>1</v>
      </c>
    </row>
    <row r="576" spans="1:10" x14ac:dyDescent="0.25">
      <c r="A576">
        <v>102</v>
      </c>
      <c r="B576" t="s">
        <v>11</v>
      </c>
      <c r="C576" s="3">
        <v>39975.592870370368</v>
      </c>
      <c r="D576" s="3">
        <v>39975.596620370372</v>
      </c>
      <c r="E576" s="2">
        <f t="shared" si="40"/>
        <v>3.7500000034924597E-3</v>
      </c>
      <c r="F576" t="str">
        <f>CONCATENATE(INDEX(Telefonkönyv!$A$2:$A$63,MATCH('Hívások (2)'!A576,Telefonkönyv!$C$2:$C$63,0))," ",INDEX(Telefonkönyv!$B$2:$B$63,MATCH('Hívások (2)'!A576,Telefonkönyv!$C$2:$C$63,0)))</f>
        <v>Csurgó Tivadar ügyintéző</v>
      </c>
      <c r="G576" s="5">
        <f t="shared" si="41"/>
        <v>525</v>
      </c>
      <c r="H576" s="11" t="b">
        <f t="shared" si="42"/>
        <v>0</v>
      </c>
      <c r="I576" s="11" t="b">
        <f t="shared" si="43"/>
        <v>0</v>
      </c>
      <c r="J576" s="11" t="b">
        <f t="shared" si="44"/>
        <v>0</v>
      </c>
    </row>
    <row r="577" spans="1:10" x14ac:dyDescent="0.25">
      <c r="A577">
        <v>110</v>
      </c>
      <c r="B577" t="s">
        <v>7</v>
      </c>
      <c r="C577" s="3">
        <v>39975.592905092592</v>
      </c>
      <c r="D577" s="3">
        <v>39975.629953703705</v>
      </c>
      <c r="E577" s="2">
        <f t="shared" si="40"/>
        <v>3.704861111327773E-2</v>
      </c>
      <c r="F577" t="str">
        <f>CONCATENATE(INDEX(Telefonkönyv!$A$2:$A$63,MATCH('Hívások (2)'!A577,Telefonkönyv!$C$2:$C$63,0))," ",INDEX(Telefonkönyv!$B$2:$B$63,MATCH('Hívások (2)'!A577,Telefonkönyv!$C$2:$C$63,0)))</f>
        <v>Tóth Tímea középvezető</v>
      </c>
      <c r="G577" s="5">
        <f t="shared" si="41"/>
        <v>4100</v>
      </c>
      <c r="H577" s="11" t="b">
        <f t="shared" si="42"/>
        <v>0</v>
      </c>
      <c r="I577" s="11" t="b">
        <f t="shared" si="43"/>
        <v>0</v>
      </c>
      <c r="J577" s="11" t="b">
        <f t="shared" si="44"/>
        <v>0</v>
      </c>
    </row>
    <row r="578" spans="1:10" x14ac:dyDescent="0.25">
      <c r="A578">
        <v>119</v>
      </c>
      <c r="B578" t="s">
        <v>10</v>
      </c>
      <c r="C578" s="3">
        <v>39975.594293981485</v>
      </c>
      <c r="D578" s="3">
        <v>39975.602662037039</v>
      </c>
      <c r="E578" s="2">
        <f t="shared" si="40"/>
        <v>8.3680555544560775E-3</v>
      </c>
      <c r="F578" t="str">
        <f>CONCATENATE(INDEX(Telefonkönyv!$A$2:$A$63,MATCH('Hívások (2)'!A578,Telefonkönyv!$C$2:$C$63,0))," ",INDEX(Telefonkönyv!$B$2:$B$63,MATCH('Hívások (2)'!A578,Telefonkönyv!$C$2:$C$63,0)))</f>
        <v>Kövér Krisztina ügyintéző</v>
      </c>
      <c r="G578" s="5">
        <f t="shared" si="41"/>
        <v>1165</v>
      </c>
      <c r="H578" s="11" t="b">
        <f t="shared" si="42"/>
        <v>0</v>
      </c>
      <c r="I578" s="11" t="b">
        <f t="shared" si="43"/>
        <v>0</v>
      </c>
      <c r="J578" s="11" t="b">
        <f t="shared" si="44"/>
        <v>0</v>
      </c>
    </row>
    <row r="579" spans="1:10" x14ac:dyDescent="0.25">
      <c r="A579">
        <v>113</v>
      </c>
      <c r="B579" t="s">
        <v>7</v>
      </c>
      <c r="C579" s="3">
        <v>39975.597615740742</v>
      </c>
      <c r="D579" s="3">
        <v>39975.625069444446</v>
      </c>
      <c r="E579" s="2">
        <f t="shared" ref="E579:E642" si="45">D579-C579</f>
        <v>2.7453703703940846E-2</v>
      </c>
      <c r="F579" t="str">
        <f>CONCATENATE(INDEX(Telefonkönyv!$A$2:$A$63,MATCH('Hívások (2)'!A579,Telefonkönyv!$C$2:$C$63,0))," ",INDEX(Telefonkönyv!$B$2:$B$63,MATCH('Hívások (2)'!A579,Telefonkönyv!$C$2:$C$63,0)))</f>
        <v>Toldi Tamás ügyintéző</v>
      </c>
      <c r="G579" s="5">
        <f t="shared" ref="G579:G642" si="46">VLOOKUP(B579,$S$2:$V$13,3,FALSE)+IF(SECOND(E579)=0,MINUTE(E579),MINUTE(E579)+1)*VLOOKUP(B579,$S$2:$V$13,4,FALSE)</f>
        <v>3050</v>
      </c>
      <c r="H579" s="11" t="b">
        <f t="shared" ref="H579:H642" si="47">AND(MOD($C579+VLOOKUP($B579,$S$2:$T$13,2,TRUE)/24,1)&lt;TIME(9,0,0),MOD($D579+VLOOKUP($B579,$S$2:$T$13,2,TRUE)/24,1)&gt;=TIME(9,0,0))</f>
        <v>0</v>
      </c>
      <c r="I579" s="11" t="b">
        <f t="shared" ref="I579:I642" si="48">AND(MOD($C579+VLOOKUP($B579,$S$2:$T$13,2,TRUE)/24,1)&lt;=TIME(17,0,0),MOD($D579+VLOOKUP($B579,$S$2:$T$13,2,TRUE)/24,1)&gt;TIME(17,0,0))</f>
        <v>0</v>
      </c>
      <c r="J579" s="11" t="b">
        <f t="shared" ref="J579:J642" si="49">OR(MOD($C579+VLOOKUP($B579,$S$2:$T$13,2,TRUE)/24,1)&gt;TIME(17,0,0),MOD($D579+VLOOKUP($B579,$S$2:$T$13,2,TRUE)/24,1)&lt;TIME(9,0,0))</f>
        <v>0</v>
      </c>
    </row>
    <row r="580" spans="1:10" x14ac:dyDescent="0.25">
      <c r="A580">
        <v>152</v>
      </c>
      <c r="B580" t="s">
        <v>6</v>
      </c>
      <c r="C580" s="3">
        <v>39975.598124999997</v>
      </c>
      <c r="D580" s="3">
        <v>39975.630208333336</v>
      </c>
      <c r="E580" s="2">
        <f t="shared" si="45"/>
        <v>3.2083333338960074E-2</v>
      </c>
      <c r="F580" t="str">
        <f>CONCATENATE(INDEX(Telefonkönyv!$A$2:$A$63,MATCH('Hívások (2)'!A580,Telefonkönyv!$C$2:$C$63,0))," ",INDEX(Telefonkönyv!$B$2:$B$63,MATCH('Hívások (2)'!A580,Telefonkönyv!$C$2:$C$63,0)))</f>
        <v>Viola Klára ügyintéző</v>
      </c>
      <c r="G580" s="5">
        <f t="shared" si="46"/>
        <v>3805</v>
      </c>
      <c r="H580" s="11" t="b">
        <f t="shared" si="47"/>
        <v>0</v>
      </c>
      <c r="I580" s="11" t="b">
        <f t="shared" si="48"/>
        <v>0</v>
      </c>
      <c r="J580" s="11" t="b">
        <f t="shared" si="49"/>
        <v>0</v>
      </c>
    </row>
    <row r="581" spans="1:10" x14ac:dyDescent="0.25">
      <c r="A581">
        <v>145</v>
      </c>
      <c r="B581" t="s">
        <v>12</v>
      </c>
      <c r="C581" s="3">
        <v>39975.602916666663</v>
      </c>
      <c r="D581" s="3">
        <v>39975.624456018515</v>
      </c>
      <c r="E581" s="2">
        <f t="shared" si="45"/>
        <v>2.1539351851970423E-2</v>
      </c>
      <c r="F581" t="str">
        <f>CONCATENATE(INDEX(Telefonkönyv!$A$2:$A$63,MATCH('Hívások (2)'!A581,Telefonkönyv!$C$2:$C$63,0))," ",INDEX(Telefonkönyv!$B$2:$B$63,MATCH('Hívások (2)'!A581,Telefonkönyv!$C$2:$C$63,0)))</f>
        <v>Bednai Linda ügyintéző</v>
      </c>
      <c r="G581" s="5">
        <f t="shared" si="46"/>
        <v>2450</v>
      </c>
      <c r="H581" s="11" t="b">
        <f t="shared" si="47"/>
        <v>0</v>
      </c>
      <c r="I581" s="11" t="b">
        <f t="shared" si="48"/>
        <v>0</v>
      </c>
      <c r="J581" s="11" t="b">
        <f t="shared" si="49"/>
        <v>0</v>
      </c>
    </row>
    <row r="582" spans="1:10" x14ac:dyDescent="0.25">
      <c r="A582">
        <v>160</v>
      </c>
      <c r="B582" t="s">
        <v>14</v>
      </c>
      <c r="C582" s="3">
        <v>39975.605451388888</v>
      </c>
      <c r="D582" s="3">
        <v>39975.611284722225</v>
      </c>
      <c r="E582" s="2">
        <f t="shared" si="45"/>
        <v>5.8333333363407291E-3</v>
      </c>
      <c r="F582" t="str">
        <f>CONCATENATE(INDEX(Telefonkönyv!$A$2:$A$63,MATCH('Hívások (2)'!A582,Telefonkönyv!$C$2:$C$63,0))," ",INDEX(Telefonkönyv!$B$2:$B$63,MATCH('Hívások (2)'!A582,Telefonkönyv!$C$2:$C$63,0)))</f>
        <v>Fosztó Gábor ügyintéző</v>
      </c>
      <c r="G582" s="5">
        <f t="shared" si="46"/>
        <v>765</v>
      </c>
      <c r="H582" s="11" t="b">
        <f t="shared" si="47"/>
        <v>0</v>
      </c>
      <c r="I582" s="11" t="b">
        <f t="shared" si="48"/>
        <v>0</v>
      </c>
      <c r="J582" s="11" t="b">
        <f t="shared" si="49"/>
        <v>0</v>
      </c>
    </row>
    <row r="583" spans="1:10" x14ac:dyDescent="0.25">
      <c r="A583">
        <v>121</v>
      </c>
      <c r="B583" t="s">
        <v>7</v>
      </c>
      <c r="C583" s="3">
        <v>39975.608217592591</v>
      </c>
      <c r="D583" s="3">
        <v>39975.624756944446</v>
      </c>
      <c r="E583" s="2">
        <f t="shared" si="45"/>
        <v>1.6539351854589768E-2</v>
      </c>
      <c r="F583" t="str">
        <f>CONCATENATE(INDEX(Telefonkönyv!$A$2:$A$63,MATCH('Hívások (2)'!A583,Telefonkönyv!$C$2:$C$63,0))," ",INDEX(Telefonkönyv!$B$2:$B$63,MATCH('Hívások (2)'!A583,Telefonkönyv!$C$2:$C$63,0)))</f>
        <v>Palles Katalin ügyintéző</v>
      </c>
      <c r="G583" s="5">
        <f t="shared" si="46"/>
        <v>1850</v>
      </c>
      <c r="H583" s="11" t="b">
        <f t="shared" si="47"/>
        <v>0</v>
      </c>
      <c r="I583" s="11" t="b">
        <f t="shared" si="48"/>
        <v>0</v>
      </c>
      <c r="J583" s="11" t="b">
        <f t="shared" si="49"/>
        <v>0</v>
      </c>
    </row>
    <row r="584" spans="1:10" x14ac:dyDescent="0.25">
      <c r="A584">
        <v>156</v>
      </c>
      <c r="B584" t="s">
        <v>7</v>
      </c>
      <c r="C584" s="3">
        <v>39975.610902777778</v>
      </c>
      <c r="D584" s="3">
        <v>39975.617534722223</v>
      </c>
      <c r="E584" s="2">
        <f t="shared" si="45"/>
        <v>6.6319444449618459E-3</v>
      </c>
      <c r="F584" t="str">
        <f>CONCATENATE(INDEX(Telefonkönyv!$A$2:$A$63,MATCH('Hívások (2)'!A584,Telefonkönyv!$C$2:$C$63,0))," ",INDEX(Telefonkönyv!$B$2:$B$63,MATCH('Hívások (2)'!A584,Telefonkönyv!$C$2:$C$63,0)))</f>
        <v>Ormai Nikolett ügyintéző</v>
      </c>
      <c r="G584" s="5">
        <f t="shared" si="46"/>
        <v>800</v>
      </c>
      <c r="H584" s="11" t="b">
        <f t="shared" si="47"/>
        <v>0</v>
      </c>
      <c r="I584" s="11" t="b">
        <f t="shared" si="48"/>
        <v>0</v>
      </c>
      <c r="J584" s="11" t="b">
        <f t="shared" si="49"/>
        <v>0</v>
      </c>
    </row>
    <row r="585" spans="1:10" x14ac:dyDescent="0.25">
      <c r="A585">
        <v>155</v>
      </c>
      <c r="B585" t="s">
        <v>9</v>
      </c>
      <c r="C585" s="3">
        <v>39975.615405092591</v>
      </c>
      <c r="D585" s="3">
        <v>39975.626863425925</v>
      </c>
      <c r="E585" s="2">
        <f t="shared" si="45"/>
        <v>1.1458333334303461E-2</v>
      </c>
      <c r="F585" t="str">
        <f>CONCATENATE(INDEX(Telefonkönyv!$A$2:$A$63,MATCH('Hívások (2)'!A585,Telefonkönyv!$C$2:$C$63,0))," ",INDEX(Telefonkönyv!$B$2:$B$63,MATCH('Hívások (2)'!A585,Telefonkönyv!$C$2:$C$63,0)))</f>
        <v>Bölöni Antal ügyintéző</v>
      </c>
      <c r="G585" s="5">
        <f t="shared" si="46"/>
        <v>1325</v>
      </c>
      <c r="H585" s="11" t="b">
        <f t="shared" si="47"/>
        <v>1</v>
      </c>
      <c r="I585" s="11" t="b">
        <f t="shared" si="48"/>
        <v>0</v>
      </c>
      <c r="J585" s="11" t="b">
        <f t="shared" si="49"/>
        <v>0</v>
      </c>
    </row>
    <row r="586" spans="1:10" x14ac:dyDescent="0.25">
      <c r="A586">
        <v>107</v>
      </c>
      <c r="B586" t="s">
        <v>7</v>
      </c>
      <c r="C586" s="3">
        <v>39975.6174537037</v>
      </c>
      <c r="D586" s="3">
        <v>39975.625162037039</v>
      </c>
      <c r="E586" s="2">
        <f t="shared" si="45"/>
        <v>7.708333338086959E-3</v>
      </c>
      <c r="F586" t="str">
        <f>CONCATENATE(INDEX(Telefonkönyv!$A$2:$A$63,MATCH('Hívások (2)'!A586,Telefonkönyv!$C$2:$C$63,0))," ",INDEX(Telefonkönyv!$B$2:$B$63,MATCH('Hívások (2)'!A586,Telefonkönyv!$C$2:$C$63,0)))</f>
        <v>Gál Fruzsina ügyintéző</v>
      </c>
      <c r="G586" s="5">
        <f t="shared" si="46"/>
        <v>950</v>
      </c>
      <c r="H586" s="11" t="b">
        <f t="shared" si="47"/>
        <v>0</v>
      </c>
      <c r="I586" s="11" t="b">
        <f t="shared" si="48"/>
        <v>0</v>
      </c>
      <c r="J586" s="11" t="b">
        <f t="shared" si="49"/>
        <v>0</v>
      </c>
    </row>
    <row r="587" spans="1:10" x14ac:dyDescent="0.25">
      <c r="A587">
        <v>146</v>
      </c>
      <c r="B587" t="s">
        <v>11</v>
      </c>
      <c r="C587" s="3">
        <v>39975.623715277776</v>
      </c>
      <c r="D587" s="3">
        <v>39975.664837962962</v>
      </c>
      <c r="E587" s="2">
        <f t="shared" si="45"/>
        <v>4.1122685186564922E-2</v>
      </c>
      <c r="F587" t="str">
        <f>CONCATENATE(INDEX(Telefonkönyv!$A$2:$A$63,MATCH('Hívások (2)'!A587,Telefonkönyv!$C$2:$C$63,0))," ",INDEX(Telefonkönyv!$B$2:$B$63,MATCH('Hívások (2)'!A587,Telefonkönyv!$C$2:$C$63,0)))</f>
        <v>Bartus Sándor felsővezető</v>
      </c>
      <c r="G587" s="5">
        <f t="shared" si="46"/>
        <v>4845</v>
      </c>
      <c r="H587" s="11" t="b">
        <f t="shared" si="47"/>
        <v>0</v>
      </c>
      <c r="I587" s="11" t="b">
        <f t="shared" si="48"/>
        <v>0</v>
      </c>
      <c r="J587" s="11" t="b">
        <f t="shared" si="49"/>
        <v>0</v>
      </c>
    </row>
    <row r="588" spans="1:10" x14ac:dyDescent="0.25">
      <c r="A588">
        <v>149</v>
      </c>
      <c r="B588" t="s">
        <v>14</v>
      </c>
      <c r="C588" s="3">
        <v>39975.625706018516</v>
      </c>
      <c r="D588" s="3">
        <v>39975.645787037036</v>
      </c>
      <c r="E588" s="2">
        <f t="shared" si="45"/>
        <v>2.008101851970423E-2</v>
      </c>
      <c r="F588" t="str">
        <f>CONCATENATE(INDEX(Telefonkönyv!$A$2:$A$63,MATCH('Hívások (2)'!A588,Telefonkönyv!$C$2:$C$63,0))," ",INDEX(Telefonkönyv!$B$2:$B$63,MATCH('Hívások (2)'!A588,Telefonkönyv!$C$2:$C$63,0)))</f>
        <v>Kerekes Zoltán középvezető</v>
      </c>
      <c r="G588" s="5">
        <f t="shared" si="46"/>
        <v>2365</v>
      </c>
      <c r="H588" s="11" t="b">
        <f t="shared" si="47"/>
        <v>0</v>
      </c>
      <c r="I588" s="11" t="b">
        <f t="shared" si="48"/>
        <v>0</v>
      </c>
      <c r="J588" s="11" t="b">
        <f t="shared" si="49"/>
        <v>0</v>
      </c>
    </row>
    <row r="589" spans="1:10" x14ac:dyDescent="0.25">
      <c r="A589">
        <v>158</v>
      </c>
      <c r="B589" t="s">
        <v>15</v>
      </c>
      <c r="C589" s="3">
        <v>39975.626562500001</v>
      </c>
      <c r="D589" s="3">
        <v>39975.651307870372</v>
      </c>
      <c r="E589" s="2">
        <f t="shared" si="45"/>
        <v>2.47453703705105E-2</v>
      </c>
      <c r="F589" t="str">
        <f>CONCATENATE(INDEX(Telefonkönyv!$A$2:$A$63,MATCH('Hívások (2)'!A589,Telefonkönyv!$C$2:$C$63,0))," ",INDEX(Telefonkönyv!$B$2:$B$63,MATCH('Hívások (2)'!A589,Telefonkönyv!$C$2:$C$63,0)))</f>
        <v>Sánta Tibor középvezető</v>
      </c>
      <c r="G589" s="5">
        <f t="shared" si="46"/>
        <v>3120</v>
      </c>
      <c r="H589" s="11" t="b">
        <f t="shared" si="47"/>
        <v>0</v>
      </c>
      <c r="I589" s="11" t="b">
        <f t="shared" si="48"/>
        <v>0</v>
      </c>
      <c r="J589" s="11" t="b">
        <f t="shared" si="49"/>
        <v>0</v>
      </c>
    </row>
    <row r="590" spans="1:10" x14ac:dyDescent="0.25">
      <c r="A590">
        <v>144</v>
      </c>
      <c r="B590" t="s">
        <v>14</v>
      </c>
      <c r="C590" s="3">
        <v>39975.629178240742</v>
      </c>
      <c r="D590" s="3">
        <v>39975.654594907406</v>
      </c>
      <c r="E590" s="2">
        <f t="shared" si="45"/>
        <v>2.5416666663659271E-2</v>
      </c>
      <c r="F590" t="str">
        <f>CONCATENATE(INDEX(Telefonkönyv!$A$2:$A$63,MATCH('Hívások (2)'!A590,Telefonkönyv!$C$2:$C$63,0))," ",INDEX(Telefonkönyv!$B$2:$B$63,MATCH('Hívások (2)'!A590,Telefonkönyv!$C$2:$C$63,0)))</f>
        <v>Bózsing Gergely ügyintéző</v>
      </c>
      <c r="G590" s="5">
        <f t="shared" si="46"/>
        <v>3005</v>
      </c>
      <c r="H590" s="11" t="b">
        <f t="shared" si="47"/>
        <v>0</v>
      </c>
      <c r="I590" s="11" t="b">
        <f t="shared" si="48"/>
        <v>0</v>
      </c>
      <c r="J590" s="11" t="b">
        <f t="shared" si="49"/>
        <v>0</v>
      </c>
    </row>
    <row r="591" spans="1:10" x14ac:dyDescent="0.25">
      <c r="A591">
        <v>160</v>
      </c>
      <c r="B591" t="s">
        <v>14</v>
      </c>
      <c r="C591" s="3">
        <v>39975.629629629628</v>
      </c>
      <c r="D591" s="3">
        <v>39975.661203703705</v>
      </c>
      <c r="E591" s="2">
        <f t="shared" si="45"/>
        <v>3.1574074077070691E-2</v>
      </c>
      <c r="F591" t="str">
        <f>CONCATENATE(INDEX(Telefonkönyv!$A$2:$A$63,MATCH('Hívások (2)'!A591,Telefonkönyv!$C$2:$C$63,0))," ",INDEX(Telefonkönyv!$B$2:$B$63,MATCH('Hívások (2)'!A591,Telefonkönyv!$C$2:$C$63,0)))</f>
        <v>Fosztó Gábor ügyintéző</v>
      </c>
      <c r="G591" s="5">
        <f t="shared" si="46"/>
        <v>3725</v>
      </c>
      <c r="H591" s="11" t="b">
        <f t="shared" si="47"/>
        <v>0</v>
      </c>
      <c r="I591" s="11" t="b">
        <f t="shared" si="48"/>
        <v>0</v>
      </c>
      <c r="J591" s="11" t="b">
        <f t="shared" si="49"/>
        <v>0</v>
      </c>
    </row>
    <row r="592" spans="1:10" x14ac:dyDescent="0.25">
      <c r="A592">
        <v>104</v>
      </c>
      <c r="B592" t="s">
        <v>5</v>
      </c>
      <c r="C592" s="3">
        <v>39975.630196759259</v>
      </c>
      <c r="D592" s="3">
        <v>39975.664444444446</v>
      </c>
      <c r="E592" s="2">
        <f t="shared" si="45"/>
        <v>3.4247685187438037E-2</v>
      </c>
      <c r="F592" t="str">
        <f>CONCATENATE(INDEX(Telefonkönyv!$A$2:$A$63,MATCH('Hívások (2)'!A592,Telefonkönyv!$C$2:$C$63,0))," ",INDEX(Telefonkönyv!$B$2:$B$63,MATCH('Hívások (2)'!A592,Telefonkönyv!$C$2:$C$63,0)))</f>
        <v>Laki Tamara ügyintéző</v>
      </c>
      <c r="G592" s="5">
        <f t="shared" si="46"/>
        <v>4045</v>
      </c>
      <c r="H592" s="11" t="b">
        <f t="shared" si="47"/>
        <v>0</v>
      </c>
      <c r="I592" s="11" t="b">
        <f t="shared" si="48"/>
        <v>0</v>
      </c>
      <c r="J592" s="11" t="b">
        <f t="shared" si="49"/>
        <v>0</v>
      </c>
    </row>
    <row r="593" spans="1:10" x14ac:dyDescent="0.25">
      <c r="A593">
        <v>107</v>
      </c>
      <c r="B593" t="s">
        <v>7</v>
      </c>
      <c r="C593" s="3">
        <v>39975.634745370371</v>
      </c>
      <c r="D593" s="3">
        <v>39975.645868055559</v>
      </c>
      <c r="E593" s="2">
        <f t="shared" si="45"/>
        <v>1.1122685187729076E-2</v>
      </c>
      <c r="F593" t="str">
        <f>CONCATENATE(INDEX(Telefonkönyv!$A$2:$A$63,MATCH('Hívások (2)'!A593,Telefonkönyv!$C$2:$C$63,0))," ",INDEX(Telefonkönyv!$B$2:$B$63,MATCH('Hívások (2)'!A593,Telefonkönyv!$C$2:$C$63,0)))</f>
        <v>Gál Fruzsina ügyintéző</v>
      </c>
      <c r="G593" s="5">
        <f t="shared" si="46"/>
        <v>1325</v>
      </c>
      <c r="H593" s="11" t="b">
        <f t="shared" si="47"/>
        <v>0</v>
      </c>
      <c r="I593" s="11" t="b">
        <f t="shared" si="48"/>
        <v>0</v>
      </c>
      <c r="J593" s="11" t="b">
        <f t="shared" si="49"/>
        <v>0</v>
      </c>
    </row>
    <row r="594" spans="1:10" x14ac:dyDescent="0.25">
      <c r="A594">
        <v>156</v>
      </c>
      <c r="B594" t="s">
        <v>7</v>
      </c>
      <c r="C594" s="3">
        <v>39975.635370370372</v>
      </c>
      <c r="D594" s="3">
        <v>39975.641712962963</v>
      </c>
      <c r="E594" s="2">
        <f t="shared" si="45"/>
        <v>6.3425925909541547E-3</v>
      </c>
      <c r="F594" t="str">
        <f>CONCATENATE(INDEX(Telefonkönyv!$A$2:$A$63,MATCH('Hívások (2)'!A594,Telefonkönyv!$C$2:$C$63,0))," ",INDEX(Telefonkönyv!$B$2:$B$63,MATCH('Hívások (2)'!A594,Telefonkönyv!$C$2:$C$63,0)))</f>
        <v>Ormai Nikolett ügyintéző</v>
      </c>
      <c r="G594" s="5">
        <f t="shared" si="46"/>
        <v>800</v>
      </c>
      <c r="H594" s="11" t="b">
        <f t="shared" si="47"/>
        <v>0</v>
      </c>
      <c r="I594" s="11" t="b">
        <f t="shared" si="48"/>
        <v>0</v>
      </c>
      <c r="J594" s="11" t="b">
        <f t="shared" si="49"/>
        <v>0</v>
      </c>
    </row>
    <row r="595" spans="1:10" x14ac:dyDescent="0.25">
      <c r="A595">
        <v>152</v>
      </c>
      <c r="B595" t="s">
        <v>6</v>
      </c>
      <c r="C595" s="3">
        <v>39975.638159722221</v>
      </c>
      <c r="D595" s="3">
        <v>39975.647152777776</v>
      </c>
      <c r="E595" s="2">
        <f t="shared" si="45"/>
        <v>8.9930555550381541E-3</v>
      </c>
      <c r="F595" t="str">
        <f>CONCATENATE(INDEX(Telefonkönyv!$A$2:$A$63,MATCH('Hívások (2)'!A595,Telefonkönyv!$C$2:$C$63,0))," ",INDEX(Telefonkönyv!$B$2:$B$63,MATCH('Hívások (2)'!A595,Telefonkönyv!$C$2:$C$63,0)))</f>
        <v>Viola Klára ügyintéző</v>
      </c>
      <c r="G595" s="5">
        <f t="shared" si="46"/>
        <v>1085</v>
      </c>
      <c r="H595" s="11" t="b">
        <f t="shared" si="47"/>
        <v>0</v>
      </c>
      <c r="I595" s="11" t="b">
        <f t="shared" si="48"/>
        <v>0</v>
      </c>
      <c r="J595" s="11" t="b">
        <f t="shared" si="49"/>
        <v>0</v>
      </c>
    </row>
    <row r="596" spans="1:10" x14ac:dyDescent="0.25">
      <c r="A596">
        <v>156</v>
      </c>
      <c r="B596" t="s">
        <v>7</v>
      </c>
      <c r="C596" s="3">
        <v>39975.645324074074</v>
      </c>
      <c r="D596" s="3">
        <v>39975.684027777781</v>
      </c>
      <c r="E596" s="2">
        <f t="shared" si="45"/>
        <v>3.8703703707142267E-2</v>
      </c>
      <c r="F596" t="str">
        <f>CONCATENATE(INDEX(Telefonkönyv!$A$2:$A$63,MATCH('Hívások (2)'!A596,Telefonkönyv!$C$2:$C$63,0))," ",INDEX(Telefonkönyv!$B$2:$B$63,MATCH('Hívások (2)'!A596,Telefonkönyv!$C$2:$C$63,0)))</f>
        <v>Ormai Nikolett ügyintéző</v>
      </c>
      <c r="G596" s="5">
        <f t="shared" si="46"/>
        <v>4250</v>
      </c>
      <c r="H596" s="11" t="b">
        <f t="shared" si="47"/>
        <v>0</v>
      </c>
      <c r="I596" s="11" t="b">
        <f t="shared" si="48"/>
        <v>0</v>
      </c>
      <c r="J596" s="11" t="b">
        <f t="shared" si="49"/>
        <v>0</v>
      </c>
    </row>
    <row r="597" spans="1:10" x14ac:dyDescent="0.25">
      <c r="A597">
        <v>123</v>
      </c>
      <c r="B597" t="s">
        <v>7</v>
      </c>
      <c r="C597" s="3">
        <v>39975.646979166668</v>
      </c>
      <c r="D597" s="3">
        <v>39975.648101851853</v>
      </c>
      <c r="E597" s="2">
        <f t="shared" si="45"/>
        <v>1.1226851856918074E-3</v>
      </c>
      <c r="F597" t="str">
        <f>CONCATENATE(INDEX(Telefonkönyv!$A$2:$A$63,MATCH('Hívások (2)'!A597,Telefonkönyv!$C$2:$C$63,0))," ",INDEX(Telefonkönyv!$B$2:$B$63,MATCH('Hívások (2)'!A597,Telefonkönyv!$C$2:$C$63,0)))</f>
        <v>Juhász Andrea ügyintéző</v>
      </c>
      <c r="G597" s="5">
        <f t="shared" si="46"/>
        <v>200</v>
      </c>
      <c r="H597" s="11" t="b">
        <f t="shared" si="47"/>
        <v>0</v>
      </c>
      <c r="I597" s="11" t="b">
        <f t="shared" si="48"/>
        <v>0</v>
      </c>
      <c r="J597" s="11" t="b">
        <f t="shared" si="49"/>
        <v>0</v>
      </c>
    </row>
    <row r="598" spans="1:10" x14ac:dyDescent="0.25">
      <c r="A598">
        <v>133</v>
      </c>
      <c r="B598" t="s">
        <v>15</v>
      </c>
      <c r="C598" s="3">
        <v>39975.650231481479</v>
      </c>
      <c r="D598" s="3">
        <v>39975.677858796298</v>
      </c>
      <c r="E598" s="2">
        <f t="shared" si="45"/>
        <v>2.7627314819255844E-2</v>
      </c>
      <c r="F598" t="str">
        <f>CONCATENATE(INDEX(Telefonkönyv!$A$2:$A$63,MATCH('Hívások (2)'!A598,Telefonkönyv!$C$2:$C$63,0))," ",INDEX(Telefonkönyv!$B$2:$B$63,MATCH('Hívások (2)'!A598,Telefonkönyv!$C$2:$C$63,0)))</f>
        <v>Kálóczi Berta ügyintéző</v>
      </c>
      <c r="G598" s="5">
        <f t="shared" si="46"/>
        <v>3460</v>
      </c>
      <c r="H598" s="11" t="b">
        <f t="shared" si="47"/>
        <v>0</v>
      </c>
      <c r="I598" s="11" t="b">
        <f t="shared" si="48"/>
        <v>0</v>
      </c>
      <c r="J598" s="11" t="b">
        <f t="shared" si="49"/>
        <v>0</v>
      </c>
    </row>
    <row r="599" spans="1:10" x14ac:dyDescent="0.25">
      <c r="A599">
        <v>125</v>
      </c>
      <c r="B599" t="s">
        <v>8</v>
      </c>
      <c r="C599" s="3">
        <v>39975.654421296298</v>
      </c>
      <c r="D599" s="3">
        <v>39975.689340277779</v>
      </c>
      <c r="E599" s="2">
        <f t="shared" si="45"/>
        <v>3.4918981480586808E-2</v>
      </c>
      <c r="F599" t="str">
        <f>CONCATENATE(INDEX(Telefonkönyv!$A$2:$A$63,MATCH('Hívások (2)'!A599,Telefonkönyv!$C$2:$C$63,0))," ",INDEX(Telefonkönyv!$B$2:$B$63,MATCH('Hívások (2)'!A599,Telefonkönyv!$C$2:$C$63,0)))</f>
        <v>Éhes Piroska ügyintéző</v>
      </c>
      <c r="G599" s="5">
        <f t="shared" si="46"/>
        <v>4125</v>
      </c>
      <c r="H599" s="11" t="b">
        <f t="shared" si="47"/>
        <v>0</v>
      </c>
      <c r="I599" s="11" t="b">
        <f t="shared" si="48"/>
        <v>0</v>
      </c>
      <c r="J599" s="11" t="b">
        <f t="shared" si="49"/>
        <v>0</v>
      </c>
    </row>
    <row r="600" spans="1:10" x14ac:dyDescent="0.25">
      <c r="A600">
        <v>152</v>
      </c>
      <c r="B600" t="s">
        <v>6</v>
      </c>
      <c r="C600" s="3">
        <v>39975.656053240738</v>
      </c>
      <c r="D600" s="3">
        <v>39975.664131944446</v>
      </c>
      <c r="E600" s="2">
        <f t="shared" si="45"/>
        <v>8.078703707724344E-3</v>
      </c>
      <c r="F600" t="str">
        <f>CONCATENATE(INDEX(Telefonkönyv!$A$2:$A$63,MATCH('Hívások (2)'!A600,Telefonkönyv!$C$2:$C$63,0))," ",INDEX(Telefonkönyv!$B$2:$B$63,MATCH('Hívások (2)'!A600,Telefonkönyv!$C$2:$C$63,0)))</f>
        <v>Viola Klára ügyintéző</v>
      </c>
      <c r="G600" s="5">
        <f t="shared" si="46"/>
        <v>1005</v>
      </c>
      <c r="H600" s="11" t="b">
        <f t="shared" si="47"/>
        <v>0</v>
      </c>
      <c r="I600" s="11" t="b">
        <f t="shared" si="48"/>
        <v>0</v>
      </c>
      <c r="J600" s="11" t="b">
        <f t="shared" si="49"/>
        <v>0</v>
      </c>
    </row>
    <row r="601" spans="1:10" x14ac:dyDescent="0.25">
      <c r="A601">
        <v>158</v>
      </c>
      <c r="B601" t="s">
        <v>9</v>
      </c>
      <c r="C601" s="3">
        <v>39975.656180555554</v>
      </c>
      <c r="D601" s="3">
        <v>39975.659479166665</v>
      </c>
      <c r="E601" s="2">
        <f t="shared" si="45"/>
        <v>3.2986111109494232E-3</v>
      </c>
      <c r="F601" t="str">
        <f>CONCATENATE(INDEX(Telefonkönyv!$A$2:$A$63,MATCH('Hívások (2)'!A601,Telefonkönyv!$C$2:$C$63,0))," ",INDEX(Telefonkönyv!$B$2:$B$63,MATCH('Hívások (2)'!A601,Telefonkönyv!$C$2:$C$63,0)))</f>
        <v>Sánta Tibor középvezető</v>
      </c>
      <c r="G601" s="5">
        <f t="shared" si="46"/>
        <v>425</v>
      </c>
      <c r="H601" s="11" t="b">
        <f t="shared" si="47"/>
        <v>0</v>
      </c>
      <c r="I601" s="11" t="b">
        <f t="shared" si="48"/>
        <v>0</v>
      </c>
      <c r="J601" s="11" t="b">
        <f t="shared" si="49"/>
        <v>0</v>
      </c>
    </row>
    <row r="602" spans="1:10" x14ac:dyDescent="0.25">
      <c r="A602">
        <v>120</v>
      </c>
      <c r="B602" t="s">
        <v>12</v>
      </c>
      <c r="C602" s="3">
        <v>39975.661192129628</v>
      </c>
      <c r="D602" s="3">
        <v>39975.688692129632</v>
      </c>
      <c r="E602" s="2">
        <f t="shared" si="45"/>
        <v>2.7500000003783498E-2</v>
      </c>
      <c r="F602" t="str">
        <f>CONCATENATE(INDEX(Telefonkönyv!$A$2:$A$63,MATCH('Hívások (2)'!A602,Telefonkönyv!$C$2:$C$63,0))," ",INDEX(Telefonkönyv!$B$2:$B$63,MATCH('Hívások (2)'!A602,Telefonkönyv!$C$2:$C$63,0)))</f>
        <v>Szalay Ákos ügyintéző</v>
      </c>
      <c r="G602" s="5">
        <f t="shared" si="46"/>
        <v>3050</v>
      </c>
      <c r="H602" s="11" t="b">
        <f t="shared" si="47"/>
        <v>0</v>
      </c>
      <c r="I602" s="11" t="b">
        <f t="shared" si="48"/>
        <v>0</v>
      </c>
      <c r="J602" s="11" t="b">
        <f t="shared" si="49"/>
        <v>0</v>
      </c>
    </row>
    <row r="603" spans="1:10" x14ac:dyDescent="0.25">
      <c r="A603">
        <v>144</v>
      </c>
      <c r="B603" t="s">
        <v>14</v>
      </c>
      <c r="C603" s="3">
        <v>39975.661354166667</v>
      </c>
      <c r="D603" s="3">
        <v>39975.6872337963</v>
      </c>
      <c r="E603" s="2">
        <f t="shared" si="45"/>
        <v>2.587962963298196E-2</v>
      </c>
      <c r="F603" t="str">
        <f>CONCATENATE(INDEX(Telefonkönyv!$A$2:$A$63,MATCH('Hívások (2)'!A603,Telefonkönyv!$C$2:$C$63,0))," ",INDEX(Telefonkönyv!$B$2:$B$63,MATCH('Hívások (2)'!A603,Telefonkönyv!$C$2:$C$63,0)))</f>
        <v>Bózsing Gergely ügyintéző</v>
      </c>
      <c r="G603" s="5">
        <f t="shared" si="46"/>
        <v>3085</v>
      </c>
      <c r="H603" s="11" t="b">
        <f t="shared" si="47"/>
        <v>0</v>
      </c>
      <c r="I603" s="11" t="b">
        <f t="shared" si="48"/>
        <v>0</v>
      </c>
      <c r="J603" s="11" t="b">
        <f t="shared" si="49"/>
        <v>0</v>
      </c>
    </row>
    <row r="604" spans="1:10" x14ac:dyDescent="0.25">
      <c r="A604">
        <v>143</v>
      </c>
      <c r="B604" t="s">
        <v>9</v>
      </c>
      <c r="C604" s="3">
        <v>39975.662060185183</v>
      </c>
      <c r="D604" s="3">
        <v>39975.662893518522</v>
      </c>
      <c r="E604" s="2">
        <f t="shared" si="45"/>
        <v>8.3333333896007389E-4</v>
      </c>
      <c r="F604" t="str">
        <f>CONCATENATE(INDEX(Telefonkönyv!$A$2:$A$63,MATCH('Hívások (2)'!A604,Telefonkönyv!$C$2:$C$63,0))," ",INDEX(Telefonkönyv!$B$2:$B$63,MATCH('Hívások (2)'!A604,Telefonkönyv!$C$2:$C$63,0)))</f>
        <v>Tringel Franciska ügyintéző</v>
      </c>
      <c r="G604" s="5">
        <f t="shared" si="46"/>
        <v>200</v>
      </c>
      <c r="H604" s="11" t="b">
        <f t="shared" si="47"/>
        <v>0</v>
      </c>
      <c r="I604" s="11" t="b">
        <f t="shared" si="48"/>
        <v>0</v>
      </c>
      <c r="J604" s="11" t="b">
        <f t="shared" si="49"/>
        <v>0</v>
      </c>
    </row>
    <row r="605" spans="1:10" x14ac:dyDescent="0.25">
      <c r="A605">
        <v>138</v>
      </c>
      <c r="B605" t="s">
        <v>5</v>
      </c>
      <c r="C605" s="3">
        <v>39975.663368055553</v>
      </c>
      <c r="D605" s="3">
        <v>39975.685914351852</v>
      </c>
      <c r="E605" s="2">
        <f t="shared" si="45"/>
        <v>2.2546296298969537E-2</v>
      </c>
      <c r="F605" t="str">
        <f>CONCATENATE(INDEX(Telefonkönyv!$A$2:$A$63,MATCH('Hívások (2)'!A605,Telefonkönyv!$C$2:$C$63,0))," ",INDEX(Telefonkönyv!$B$2:$B$63,MATCH('Hívások (2)'!A605,Telefonkönyv!$C$2:$C$63,0)))</f>
        <v>Cserta Péter ügyintéző</v>
      </c>
      <c r="G605" s="5">
        <f t="shared" si="46"/>
        <v>2685</v>
      </c>
      <c r="H605" s="11" t="b">
        <f t="shared" si="47"/>
        <v>0</v>
      </c>
      <c r="I605" s="11" t="b">
        <f t="shared" si="48"/>
        <v>0</v>
      </c>
      <c r="J605" s="11" t="b">
        <f t="shared" si="49"/>
        <v>0</v>
      </c>
    </row>
    <row r="606" spans="1:10" x14ac:dyDescent="0.25">
      <c r="A606">
        <v>118</v>
      </c>
      <c r="B606" t="s">
        <v>5</v>
      </c>
      <c r="C606" s="3">
        <v>39975.663738425923</v>
      </c>
      <c r="D606" s="3">
        <v>39975.680902777778</v>
      </c>
      <c r="E606" s="2">
        <f t="shared" si="45"/>
        <v>1.7164351855171844E-2</v>
      </c>
      <c r="F606" t="str">
        <f>CONCATENATE(INDEX(Telefonkönyv!$A$2:$A$63,MATCH('Hívások (2)'!A606,Telefonkönyv!$C$2:$C$63,0))," ",INDEX(Telefonkönyv!$B$2:$B$63,MATCH('Hívások (2)'!A606,Telefonkönyv!$C$2:$C$63,0)))</f>
        <v>Ondrejó Anna ügyintéző</v>
      </c>
      <c r="G606" s="5">
        <f t="shared" si="46"/>
        <v>2045</v>
      </c>
      <c r="H606" s="11" t="b">
        <f t="shared" si="47"/>
        <v>0</v>
      </c>
      <c r="I606" s="11" t="b">
        <f t="shared" si="48"/>
        <v>0</v>
      </c>
      <c r="J606" s="11" t="b">
        <f t="shared" si="49"/>
        <v>0</v>
      </c>
    </row>
    <row r="607" spans="1:10" x14ac:dyDescent="0.25">
      <c r="A607">
        <v>117</v>
      </c>
      <c r="B607" t="s">
        <v>5</v>
      </c>
      <c r="C607" s="3">
        <v>39975.67082175926</v>
      </c>
      <c r="D607" s="3">
        <v>39975.695740740739</v>
      </c>
      <c r="E607" s="2">
        <f t="shared" si="45"/>
        <v>2.491898147854954E-2</v>
      </c>
      <c r="F607" t="str">
        <f>CONCATENATE(INDEX(Telefonkönyv!$A$2:$A$63,MATCH('Hívások (2)'!A607,Telefonkönyv!$C$2:$C$63,0))," ",INDEX(Telefonkönyv!$B$2:$B$63,MATCH('Hívások (2)'!A607,Telefonkönyv!$C$2:$C$63,0)))</f>
        <v>Ordasi Judit ügyintéző</v>
      </c>
      <c r="G607" s="5">
        <f t="shared" si="46"/>
        <v>2925</v>
      </c>
      <c r="H607" s="11" t="b">
        <f t="shared" si="47"/>
        <v>0</v>
      </c>
      <c r="I607" s="11" t="b">
        <f t="shared" si="48"/>
        <v>0</v>
      </c>
      <c r="J607" s="11" t="b">
        <f t="shared" si="49"/>
        <v>0</v>
      </c>
    </row>
    <row r="608" spans="1:10" x14ac:dyDescent="0.25">
      <c r="A608">
        <v>112</v>
      </c>
      <c r="B608" t="s">
        <v>13</v>
      </c>
      <c r="C608" s="3">
        <v>39975.672662037039</v>
      </c>
      <c r="D608" s="3">
        <v>39975.692488425928</v>
      </c>
      <c r="E608" s="2">
        <f t="shared" si="45"/>
        <v>1.9826388888759539E-2</v>
      </c>
      <c r="F608" t="str">
        <f>CONCATENATE(INDEX(Telefonkönyv!$A$2:$A$63,MATCH('Hívások (2)'!A608,Telefonkönyv!$C$2:$C$63,0))," ",INDEX(Telefonkönyv!$B$2:$B$63,MATCH('Hívások (2)'!A608,Telefonkönyv!$C$2:$C$63,0)))</f>
        <v>Tóth Vanda ügyintéző</v>
      </c>
      <c r="G608" s="5">
        <f t="shared" si="46"/>
        <v>2365</v>
      </c>
      <c r="H608" s="11" t="b">
        <f t="shared" si="47"/>
        <v>0</v>
      </c>
      <c r="I608" s="11" t="b">
        <f t="shared" si="48"/>
        <v>0</v>
      </c>
      <c r="J608" s="11" t="b">
        <f t="shared" si="49"/>
        <v>0</v>
      </c>
    </row>
    <row r="609" spans="1:10" x14ac:dyDescent="0.25">
      <c r="A609">
        <v>159</v>
      </c>
      <c r="B609" t="s">
        <v>4</v>
      </c>
      <c r="C609" s="3">
        <v>39975.674745370372</v>
      </c>
      <c r="D609" s="3">
        <v>39975.681446759256</v>
      </c>
      <c r="E609" s="2">
        <f t="shared" si="45"/>
        <v>6.7013888838118874E-3</v>
      </c>
      <c r="F609" t="str">
        <f>CONCATENATE(INDEX(Telefonkönyv!$A$2:$A$63,MATCH('Hívások (2)'!A609,Telefonkönyv!$C$2:$C$63,0))," ",INDEX(Telefonkönyv!$B$2:$B$63,MATCH('Hívások (2)'!A609,Telefonkönyv!$C$2:$C$63,0)))</f>
        <v>Pap Nikolett ügyintéző</v>
      </c>
      <c r="G609" s="5">
        <f t="shared" si="46"/>
        <v>760</v>
      </c>
      <c r="H609" s="11" t="b">
        <f t="shared" si="47"/>
        <v>0</v>
      </c>
      <c r="I609" s="11" t="b">
        <f t="shared" si="48"/>
        <v>0</v>
      </c>
      <c r="J609" s="11" t="b">
        <f t="shared" si="49"/>
        <v>0</v>
      </c>
    </row>
    <row r="610" spans="1:10" x14ac:dyDescent="0.25">
      <c r="A610">
        <v>111</v>
      </c>
      <c r="B610" t="s">
        <v>15</v>
      </c>
      <c r="C610" s="3">
        <v>39975.679571759261</v>
      </c>
      <c r="D610" s="3">
        <v>39975.699108796296</v>
      </c>
      <c r="E610" s="2">
        <f t="shared" si="45"/>
        <v>1.9537037034751847E-2</v>
      </c>
      <c r="F610" t="str">
        <f>CONCATENATE(INDEX(Telefonkönyv!$A$2:$A$63,MATCH('Hívások (2)'!A610,Telefonkönyv!$C$2:$C$63,0))," ",INDEX(Telefonkönyv!$B$2:$B$63,MATCH('Hívások (2)'!A610,Telefonkönyv!$C$2:$C$63,0)))</f>
        <v>Badacsonyi Krisztián ügyintéző</v>
      </c>
      <c r="G610" s="5">
        <f t="shared" si="46"/>
        <v>2525</v>
      </c>
      <c r="H610" s="11" t="b">
        <f t="shared" si="47"/>
        <v>0</v>
      </c>
      <c r="I610" s="11" t="b">
        <f t="shared" si="48"/>
        <v>0</v>
      </c>
      <c r="J610" s="11" t="b">
        <f t="shared" si="49"/>
        <v>0</v>
      </c>
    </row>
    <row r="611" spans="1:10" x14ac:dyDescent="0.25">
      <c r="A611">
        <v>119</v>
      </c>
      <c r="B611" t="s">
        <v>10</v>
      </c>
      <c r="C611" s="3">
        <v>39975.681828703702</v>
      </c>
      <c r="D611" s="3">
        <v>39975.689120370371</v>
      </c>
      <c r="E611" s="2">
        <f t="shared" si="45"/>
        <v>7.291666668606922E-3</v>
      </c>
      <c r="F611" t="str">
        <f>CONCATENATE(INDEX(Telefonkönyv!$A$2:$A$63,MATCH('Hívások (2)'!A611,Telefonkönyv!$C$2:$C$63,0))," ",INDEX(Telefonkönyv!$B$2:$B$63,MATCH('Hívások (2)'!A611,Telefonkönyv!$C$2:$C$63,0)))</f>
        <v>Kövér Krisztina ügyintéző</v>
      </c>
      <c r="G611" s="5">
        <f t="shared" si="46"/>
        <v>995</v>
      </c>
      <c r="H611" s="11" t="b">
        <f t="shared" si="47"/>
        <v>0</v>
      </c>
      <c r="I611" s="11" t="b">
        <f t="shared" si="48"/>
        <v>0</v>
      </c>
      <c r="J611" s="11" t="b">
        <f t="shared" si="49"/>
        <v>0</v>
      </c>
    </row>
    <row r="612" spans="1:10" x14ac:dyDescent="0.25">
      <c r="A612">
        <v>115</v>
      </c>
      <c r="B612" t="s">
        <v>14</v>
      </c>
      <c r="C612" s="3">
        <v>39975.682141203702</v>
      </c>
      <c r="D612" s="3">
        <v>39975.721608796295</v>
      </c>
      <c r="E612" s="2">
        <f t="shared" si="45"/>
        <v>3.9467592592700385E-2</v>
      </c>
      <c r="F612" t="str">
        <f>CONCATENATE(INDEX(Telefonkönyv!$A$2:$A$63,MATCH('Hívások (2)'!A612,Telefonkönyv!$C$2:$C$63,0))," ",INDEX(Telefonkönyv!$B$2:$B$63,MATCH('Hívások (2)'!A612,Telefonkönyv!$C$2:$C$63,0)))</f>
        <v>Marosi István ügyintéző</v>
      </c>
      <c r="G612" s="5">
        <f t="shared" si="46"/>
        <v>4605</v>
      </c>
      <c r="H612" s="11" t="b">
        <f t="shared" si="47"/>
        <v>0</v>
      </c>
      <c r="I612" s="11" t="b">
        <f t="shared" si="48"/>
        <v>0</v>
      </c>
      <c r="J612" s="11" t="b">
        <f t="shared" si="49"/>
        <v>0</v>
      </c>
    </row>
    <row r="613" spans="1:10" x14ac:dyDescent="0.25">
      <c r="A613">
        <v>154</v>
      </c>
      <c r="B613" t="s">
        <v>8</v>
      </c>
      <c r="C613" s="3">
        <v>39975.68377314815</v>
      </c>
      <c r="D613" s="3">
        <v>39975.683854166666</v>
      </c>
      <c r="E613" s="2">
        <f t="shared" si="45"/>
        <v>8.1018515629693866E-5</v>
      </c>
      <c r="F613" t="str">
        <f>CONCATENATE(INDEX(Telefonkönyv!$A$2:$A$63,MATCH('Hívások (2)'!A613,Telefonkönyv!$C$2:$C$63,0))," ",INDEX(Telefonkönyv!$B$2:$B$63,MATCH('Hívások (2)'!A613,Telefonkönyv!$C$2:$C$63,0)))</f>
        <v>Bozsó Bálint ügyintéző</v>
      </c>
      <c r="G613" s="5">
        <f t="shared" si="46"/>
        <v>125</v>
      </c>
      <c r="H613" s="11" t="b">
        <f t="shared" si="47"/>
        <v>0</v>
      </c>
      <c r="I613" s="11" t="b">
        <f t="shared" si="48"/>
        <v>0</v>
      </c>
      <c r="J613" s="11" t="b">
        <f t="shared" si="49"/>
        <v>0</v>
      </c>
    </row>
    <row r="614" spans="1:10" x14ac:dyDescent="0.25">
      <c r="A614">
        <v>129</v>
      </c>
      <c r="B614" t="s">
        <v>15</v>
      </c>
      <c r="C614" s="3">
        <v>39975.689456018517</v>
      </c>
      <c r="D614" s="3">
        <v>39975.694618055553</v>
      </c>
      <c r="E614" s="2">
        <f t="shared" si="45"/>
        <v>5.1620370359160006E-3</v>
      </c>
      <c r="F614" t="str">
        <f>CONCATENATE(INDEX(Telefonkönyv!$A$2:$A$63,MATCH('Hívások (2)'!A614,Telefonkönyv!$C$2:$C$63,0))," ",INDEX(Telefonkönyv!$B$2:$B$63,MATCH('Hívások (2)'!A614,Telefonkönyv!$C$2:$C$63,0)))</f>
        <v>Huszár Ildikó középvezető</v>
      </c>
      <c r="G614" s="5">
        <f t="shared" si="46"/>
        <v>740</v>
      </c>
      <c r="H614" s="11" t="b">
        <f t="shared" si="47"/>
        <v>0</v>
      </c>
      <c r="I614" s="11" t="b">
        <f t="shared" si="48"/>
        <v>0</v>
      </c>
      <c r="J614" s="11" t="b">
        <f t="shared" si="49"/>
        <v>0</v>
      </c>
    </row>
    <row r="615" spans="1:10" x14ac:dyDescent="0.25">
      <c r="A615">
        <v>148</v>
      </c>
      <c r="B615" t="s">
        <v>5</v>
      </c>
      <c r="C615" s="3">
        <v>39975.692731481482</v>
      </c>
      <c r="D615" s="3">
        <v>39975.710821759261</v>
      </c>
      <c r="E615" s="2">
        <f t="shared" si="45"/>
        <v>1.8090277779265307E-2</v>
      </c>
      <c r="F615" t="str">
        <f>CONCATENATE(INDEX(Telefonkönyv!$A$2:$A$63,MATCH('Hívások (2)'!A615,Telefonkönyv!$C$2:$C$63,0))," ",INDEX(Telefonkönyv!$B$2:$B$63,MATCH('Hívások (2)'!A615,Telefonkönyv!$C$2:$C$63,0)))</f>
        <v>Mester Zsuzsa középvezető</v>
      </c>
      <c r="G615" s="5">
        <f t="shared" si="46"/>
        <v>2205</v>
      </c>
      <c r="H615" s="11" t="b">
        <f t="shared" si="47"/>
        <v>0</v>
      </c>
      <c r="I615" s="11" t="b">
        <f t="shared" si="48"/>
        <v>0</v>
      </c>
      <c r="J615" s="11" t="b">
        <f t="shared" si="49"/>
        <v>0</v>
      </c>
    </row>
    <row r="616" spans="1:10" x14ac:dyDescent="0.25">
      <c r="A616">
        <v>145</v>
      </c>
      <c r="B616" t="s">
        <v>12</v>
      </c>
      <c r="C616" s="3">
        <v>39975.694768518515</v>
      </c>
      <c r="D616" s="3">
        <v>39975.712812500002</v>
      </c>
      <c r="E616" s="2">
        <f t="shared" si="45"/>
        <v>1.8043981486698613E-2</v>
      </c>
      <c r="F616" t="str">
        <f>CONCATENATE(INDEX(Telefonkönyv!$A$2:$A$63,MATCH('Hívások (2)'!A616,Telefonkönyv!$C$2:$C$63,0))," ",INDEX(Telefonkönyv!$B$2:$B$63,MATCH('Hívások (2)'!A616,Telefonkönyv!$C$2:$C$63,0)))</f>
        <v>Bednai Linda ügyintéző</v>
      </c>
      <c r="G616" s="5">
        <f t="shared" si="46"/>
        <v>2000</v>
      </c>
      <c r="H616" s="11" t="b">
        <f t="shared" si="47"/>
        <v>0</v>
      </c>
      <c r="I616" s="11" t="b">
        <f t="shared" si="48"/>
        <v>0</v>
      </c>
      <c r="J616" s="11" t="b">
        <f t="shared" si="49"/>
        <v>0</v>
      </c>
    </row>
    <row r="617" spans="1:10" x14ac:dyDescent="0.25">
      <c r="A617">
        <v>152</v>
      </c>
      <c r="B617" t="s">
        <v>6</v>
      </c>
      <c r="C617" s="3">
        <v>39975.69835648148</v>
      </c>
      <c r="D617" s="3">
        <v>39975.737604166665</v>
      </c>
      <c r="E617" s="2">
        <f t="shared" si="45"/>
        <v>3.9247685184818693E-2</v>
      </c>
      <c r="F617" t="str">
        <f>CONCATENATE(INDEX(Telefonkönyv!$A$2:$A$63,MATCH('Hívások (2)'!A617,Telefonkönyv!$C$2:$C$63,0))," ",INDEX(Telefonkönyv!$B$2:$B$63,MATCH('Hívások (2)'!A617,Telefonkönyv!$C$2:$C$63,0)))</f>
        <v>Viola Klára ügyintéző</v>
      </c>
      <c r="G617" s="5">
        <f t="shared" si="46"/>
        <v>4605</v>
      </c>
      <c r="H617" s="11" t="b">
        <f t="shared" si="47"/>
        <v>0</v>
      </c>
      <c r="I617" s="11" t="b">
        <f t="shared" si="48"/>
        <v>0</v>
      </c>
      <c r="J617" s="11" t="b">
        <f t="shared" si="49"/>
        <v>0</v>
      </c>
    </row>
    <row r="618" spans="1:10" x14ac:dyDescent="0.25">
      <c r="A618">
        <v>114</v>
      </c>
      <c r="B618" t="s">
        <v>11</v>
      </c>
      <c r="C618" s="3">
        <v>39975.698587962965</v>
      </c>
      <c r="D618" s="3">
        <v>39975.737372685187</v>
      </c>
      <c r="E618" s="2">
        <f t="shared" si="45"/>
        <v>3.8784722222771961E-2</v>
      </c>
      <c r="F618" t="str">
        <f>CONCATENATE(INDEX(Telefonkönyv!$A$2:$A$63,MATCH('Hívások (2)'!A618,Telefonkönyv!$C$2:$C$63,0))," ",INDEX(Telefonkönyv!$B$2:$B$63,MATCH('Hívások (2)'!A618,Telefonkönyv!$C$2:$C$63,0)))</f>
        <v>Bakonyi Mátyás ügyintéző</v>
      </c>
      <c r="G618" s="5">
        <f t="shared" si="46"/>
        <v>4525</v>
      </c>
      <c r="H618" s="11" t="b">
        <f t="shared" si="47"/>
        <v>0</v>
      </c>
      <c r="I618" s="11" t="b">
        <f t="shared" si="48"/>
        <v>0</v>
      </c>
      <c r="J618" s="11" t="b">
        <f t="shared" si="49"/>
        <v>0</v>
      </c>
    </row>
    <row r="619" spans="1:10" x14ac:dyDescent="0.25">
      <c r="A619">
        <v>153</v>
      </c>
      <c r="B619" t="s">
        <v>7</v>
      </c>
      <c r="C619" s="3">
        <v>39975.704594907409</v>
      </c>
      <c r="D619" s="3">
        <v>39975.731342592589</v>
      </c>
      <c r="E619" s="2">
        <f t="shared" si="45"/>
        <v>2.6747685180453118E-2</v>
      </c>
      <c r="F619" t="str">
        <f>CONCATENATE(INDEX(Telefonkönyv!$A$2:$A$63,MATCH('Hívások (2)'!A619,Telefonkönyv!$C$2:$C$63,0))," ",INDEX(Telefonkönyv!$B$2:$B$63,MATCH('Hívások (2)'!A619,Telefonkönyv!$C$2:$C$63,0)))</f>
        <v>Bozsó Zsolt ügyintéző</v>
      </c>
      <c r="G619" s="5">
        <f t="shared" si="46"/>
        <v>2975</v>
      </c>
      <c r="H619" s="11" t="b">
        <f t="shared" si="47"/>
        <v>0</v>
      </c>
      <c r="I619" s="11" t="b">
        <f t="shared" si="48"/>
        <v>0</v>
      </c>
      <c r="J619" s="11" t="b">
        <f t="shared" si="49"/>
        <v>0</v>
      </c>
    </row>
    <row r="620" spans="1:10" x14ac:dyDescent="0.25">
      <c r="A620">
        <v>159</v>
      </c>
      <c r="B620" t="s">
        <v>4</v>
      </c>
      <c r="C620" s="3">
        <v>39975.709317129629</v>
      </c>
      <c r="D620" s="3">
        <v>39975.714270833334</v>
      </c>
      <c r="E620" s="2">
        <f t="shared" si="45"/>
        <v>4.9537037048139609E-3</v>
      </c>
      <c r="F620" t="str">
        <f>CONCATENATE(INDEX(Telefonkönyv!$A$2:$A$63,MATCH('Hívások (2)'!A620,Telefonkönyv!$C$2:$C$63,0))," ",INDEX(Telefonkönyv!$B$2:$B$63,MATCH('Hívások (2)'!A620,Telefonkönyv!$C$2:$C$63,0)))</f>
        <v>Pap Nikolett ügyintéző</v>
      </c>
      <c r="G620" s="5">
        <f t="shared" si="46"/>
        <v>620</v>
      </c>
      <c r="H620" s="11" t="b">
        <f t="shared" si="47"/>
        <v>0</v>
      </c>
      <c r="I620" s="11" t="b">
        <f t="shared" si="48"/>
        <v>0</v>
      </c>
      <c r="J620" s="11" t="b">
        <f t="shared" si="49"/>
        <v>0</v>
      </c>
    </row>
    <row r="621" spans="1:10" x14ac:dyDescent="0.25">
      <c r="A621">
        <v>108</v>
      </c>
      <c r="B621" t="s">
        <v>13</v>
      </c>
      <c r="C621" s="3">
        <v>39975.711099537039</v>
      </c>
      <c r="D621" s="3">
        <v>39975.728888888887</v>
      </c>
      <c r="E621" s="2">
        <f t="shared" si="45"/>
        <v>1.7789351848477963E-2</v>
      </c>
      <c r="F621" t="str">
        <f>CONCATENATE(INDEX(Telefonkönyv!$A$2:$A$63,MATCH('Hívások (2)'!A621,Telefonkönyv!$C$2:$C$63,0))," ",INDEX(Telefonkönyv!$B$2:$B$63,MATCH('Hívások (2)'!A621,Telefonkönyv!$C$2:$C$63,0)))</f>
        <v>Csurai Fruzsina ügyintéző</v>
      </c>
      <c r="G621" s="5">
        <f t="shared" si="46"/>
        <v>2125</v>
      </c>
      <c r="H621" s="11" t="b">
        <f t="shared" si="47"/>
        <v>0</v>
      </c>
      <c r="I621" s="11" t="b">
        <f t="shared" si="48"/>
        <v>0</v>
      </c>
      <c r="J621" s="11" t="b">
        <f t="shared" si="49"/>
        <v>0</v>
      </c>
    </row>
    <row r="622" spans="1:10" x14ac:dyDescent="0.25">
      <c r="A622">
        <v>145</v>
      </c>
      <c r="B622" t="s">
        <v>12</v>
      </c>
      <c r="C622" s="3">
        <v>39975.716354166667</v>
      </c>
      <c r="D622" s="3">
        <v>39975.736354166664</v>
      </c>
      <c r="E622" s="2">
        <f t="shared" si="45"/>
        <v>1.9999999996798579E-2</v>
      </c>
      <c r="F622" t="str">
        <f>CONCATENATE(INDEX(Telefonkönyv!$A$2:$A$63,MATCH('Hívások (2)'!A622,Telefonkönyv!$C$2:$C$63,0))," ",INDEX(Telefonkönyv!$B$2:$B$63,MATCH('Hívások (2)'!A622,Telefonkönyv!$C$2:$C$63,0)))</f>
        <v>Bednai Linda ügyintéző</v>
      </c>
      <c r="G622" s="5">
        <f t="shared" si="46"/>
        <v>2225</v>
      </c>
      <c r="H622" s="11" t="b">
        <f t="shared" si="47"/>
        <v>0</v>
      </c>
      <c r="I622" s="11" t="b">
        <f t="shared" si="48"/>
        <v>0</v>
      </c>
      <c r="J622" s="11" t="b">
        <f t="shared" si="49"/>
        <v>0</v>
      </c>
    </row>
    <row r="623" spans="1:10" x14ac:dyDescent="0.25">
      <c r="A623">
        <v>143</v>
      </c>
      <c r="B623" t="s">
        <v>9</v>
      </c>
      <c r="C623" s="3">
        <v>39975.719525462962</v>
      </c>
      <c r="D623" s="3">
        <v>39975.733020833337</v>
      </c>
      <c r="E623" s="2">
        <f t="shared" si="45"/>
        <v>1.3495370374585036E-2</v>
      </c>
      <c r="F623" t="str">
        <f>CONCATENATE(INDEX(Telefonkönyv!$A$2:$A$63,MATCH('Hívások (2)'!A623,Telefonkönyv!$C$2:$C$63,0))," ",INDEX(Telefonkönyv!$B$2:$B$63,MATCH('Hívások (2)'!A623,Telefonkönyv!$C$2:$C$63,0)))</f>
        <v>Tringel Franciska ügyintéző</v>
      </c>
      <c r="G623" s="5">
        <f t="shared" si="46"/>
        <v>1550</v>
      </c>
      <c r="H623" s="11" t="b">
        <f t="shared" si="47"/>
        <v>0</v>
      </c>
      <c r="I623" s="11" t="b">
        <f t="shared" si="48"/>
        <v>0</v>
      </c>
      <c r="J623" s="11" t="b">
        <f t="shared" si="49"/>
        <v>0</v>
      </c>
    </row>
    <row r="624" spans="1:10" x14ac:dyDescent="0.25">
      <c r="A624">
        <v>117</v>
      </c>
      <c r="B624" t="s">
        <v>5</v>
      </c>
      <c r="C624" s="3">
        <v>39975.720613425925</v>
      </c>
      <c r="D624" s="3">
        <v>39975.727650462963</v>
      </c>
      <c r="E624" s="2">
        <f t="shared" si="45"/>
        <v>7.0370370376622304E-3</v>
      </c>
      <c r="F624" t="str">
        <f>CONCATENATE(INDEX(Telefonkönyv!$A$2:$A$63,MATCH('Hívások (2)'!A624,Telefonkönyv!$C$2:$C$63,0))," ",INDEX(Telefonkönyv!$B$2:$B$63,MATCH('Hívások (2)'!A624,Telefonkönyv!$C$2:$C$63,0)))</f>
        <v>Ordasi Judit ügyintéző</v>
      </c>
      <c r="G624" s="5">
        <f t="shared" si="46"/>
        <v>925</v>
      </c>
      <c r="H624" s="11" t="b">
        <f t="shared" si="47"/>
        <v>0</v>
      </c>
      <c r="I624" s="11" t="b">
        <f t="shared" si="48"/>
        <v>0</v>
      </c>
      <c r="J624" s="11" t="b">
        <f t="shared" si="49"/>
        <v>0</v>
      </c>
    </row>
    <row r="625" spans="1:10" x14ac:dyDescent="0.25">
      <c r="A625">
        <v>136</v>
      </c>
      <c r="B625" t="s">
        <v>11</v>
      </c>
      <c r="C625" s="3">
        <v>39975.721203703702</v>
      </c>
      <c r="D625" s="3">
        <v>39975.762372685182</v>
      </c>
      <c r="E625" s="2">
        <f t="shared" si="45"/>
        <v>4.1168981479131617E-2</v>
      </c>
      <c r="F625" t="str">
        <f>CONCATENATE(INDEX(Telefonkönyv!$A$2:$A$63,MATCH('Hívások (2)'!A625,Telefonkönyv!$C$2:$C$63,0))," ",INDEX(Telefonkönyv!$B$2:$B$63,MATCH('Hívások (2)'!A625,Telefonkönyv!$C$2:$C$63,0)))</f>
        <v>Kégli Máté ügyintéző</v>
      </c>
      <c r="G625" s="5">
        <f t="shared" si="46"/>
        <v>4845</v>
      </c>
      <c r="H625" s="11" t="b">
        <f t="shared" si="47"/>
        <v>0</v>
      </c>
      <c r="I625" s="11" t="b">
        <f t="shared" si="48"/>
        <v>0</v>
      </c>
      <c r="J625" s="11" t="b">
        <f t="shared" si="49"/>
        <v>0</v>
      </c>
    </row>
    <row r="626" spans="1:10" x14ac:dyDescent="0.25">
      <c r="A626">
        <v>104</v>
      </c>
      <c r="B626" t="s">
        <v>5</v>
      </c>
      <c r="C626" s="3">
        <v>39975.726875</v>
      </c>
      <c r="D626" s="3">
        <v>39975.75104166667</v>
      </c>
      <c r="E626" s="2">
        <f t="shared" si="45"/>
        <v>2.4166666669771075E-2</v>
      </c>
      <c r="F626" t="str">
        <f>CONCATENATE(INDEX(Telefonkönyv!$A$2:$A$63,MATCH('Hívások (2)'!A626,Telefonkönyv!$C$2:$C$63,0))," ",INDEX(Telefonkönyv!$B$2:$B$63,MATCH('Hívások (2)'!A626,Telefonkönyv!$C$2:$C$63,0)))</f>
        <v>Laki Tamara ügyintéző</v>
      </c>
      <c r="G626" s="5">
        <f t="shared" si="46"/>
        <v>2845</v>
      </c>
      <c r="H626" s="11" t="b">
        <f t="shared" si="47"/>
        <v>0</v>
      </c>
      <c r="I626" s="11" t="b">
        <f t="shared" si="48"/>
        <v>0</v>
      </c>
      <c r="J626" s="11" t="b">
        <f t="shared" si="49"/>
        <v>0</v>
      </c>
    </row>
    <row r="627" spans="1:10" x14ac:dyDescent="0.25">
      <c r="A627">
        <v>144</v>
      </c>
      <c r="B627" t="s">
        <v>14</v>
      </c>
      <c r="C627" s="3">
        <v>39975.735868055555</v>
      </c>
      <c r="D627" s="3">
        <v>39975.739976851852</v>
      </c>
      <c r="E627" s="2">
        <f t="shared" si="45"/>
        <v>4.1087962963501923E-3</v>
      </c>
      <c r="F627" t="str">
        <f>CONCATENATE(INDEX(Telefonkönyv!$A$2:$A$63,MATCH('Hívások (2)'!A627,Telefonkönyv!$C$2:$C$63,0))," ",INDEX(Telefonkönyv!$B$2:$B$63,MATCH('Hívások (2)'!A627,Telefonkönyv!$C$2:$C$63,0)))</f>
        <v>Bózsing Gergely ügyintéző</v>
      </c>
      <c r="G627" s="5">
        <f t="shared" si="46"/>
        <v>525</v>
      </c>
      <c r="H627" s="11" t="b">
        <f t="shared" si="47"/>
        <v>0</v>
      </c>
      <c r="I627" s="11" t="b">
        <f t="shared" si="48"/>
        <v>0</v>
      </c>
      <c r="J627" s="11" t="b">
        <f t="shared" si="49"/>
        <v>0</v>
      </c>
    </row>
    <row r="628" spans="1:10" x14ac:dyDescent="0.25">
      <c r="A628">
        <v>109</v>
      </c>
      <c r="B628" t="s">
        <v>15</v>
      </c>
      <c r="C628" s="3">
        <v>39975.737662037034</v>
      </c>
      <c r="D628" s="3">
        <v>39975.74695601852</v>
      </c>
      <c r="E628" s="2">
        <f t="shared" si="45"/>
        <v>9.2939814858254977E-3</v>
      </c>
      <c r="F628" t="str">
        <f>CONCATENATE(INDEX(Telefonkönyv!$A$2:$A$63,MATCH('Hívások (2)'!A628,Telefonkönyv!$C$2:$C$63,0))," ",INDEX(Telefonkönyv!$B$2:$B$63,MATCH('Hívások (2)'!A628,Telefonkönyv!$C$2:$C$63,0)))</f>
        <v>Lovas Imre ügyintéző</v>
      </c>
      <c r="G628" s="5">
        <f t="shared" si="46"/>
        <v>1250</v>
      </c>
      <c r="H628" s="11" t="b">
        <f t="shared" si="47"/>
        <v>0</v>
      </c>
      <c r="I628" s="11" t="b">
        <f t="shared" si="48"/>
        <v>0</v>
      </c>
      <c r="J628" s="11" t="b">
        <f t="shared" si="49"/>
        <v>0</v>
      </c>
    </row>
    <row r="629" spans="1:10" x14ac:dyDescent="0.25">
      <c r="A629">
        <v>118</v>
      </c>
      <c r="B629" t="s">
        <v>5</v>
      </c>
      <c r="C629" s="3">
        <v>39975.740347222221</v>
      </c>
      <c r="D629" s="3">
        <v>39975.75409722222</v>
      </c>
      <c r="E629" s="2">
        <f t="shared" si="45"/>
        <v>1.374999999825377E-2</v>
      </c>
      <c r="F629" t="str">
        <f>CONCATENATE(INDEX(Telefonkönyv!$A$2:$A$63,MATCH('Hívások (2)'!A629,Telefonkönyv!$C$2:$C$63,0))," ",INDEX(Telefonkönyv!$B$2:$B$63,MATCH('Hívások (2)'!A629,Telefonkönyv!$C$2:$C$63,0)))</f>
        <v>Ondrejó Anna ügyintéző</v>
      </c>
      <c r="G629" s="5">
        <f t="shared" si="46"/>
        <v>1645</v>
      </c>
      <c r="H629" s="11" t="b">
        <f t="shared" si="47"/>
        <v>0</v>
      </c>
      <c r="I629" s="11" t="b">
        <f t="shared" si="48"/>
        <v>0</v>
      </c>
      <c r="J629" s="11" t="b">
        <f t="shared" si="49"/>
        <v>0</v>
      </c>
    </row>
    <row r="630" spans="1:10" x14ac:dyDescent="0.25">
      <c r="A630">
        <v>114</v>
      </c>
      <c r="B630" t="s">
        <v>11</v>
      </c>
      <c r="C630" s="3">
        <v>39975.742719907408</v>
      </c>
      <c r="D630" s="3">
        <v>39975.772928240738</v>
      </c>
      <c r="E630" s="2">
        <f t="shared" si="45"/>
        <v>3.0208333329937886E-2</v>
      </c>
      <c r="F630" t="str">
        <f>CONCATENATE(INDEX(Telefonkönyv!$A$2:$A$63,MATCH('Hívások (2)'!A630,Telefonkönyv!$C$2:$C$63,0))," ",INDEX(Telefonkönyv!$B$2:$B$63,MATCH('Hívások (2)'!A630,Telefonkönyv!$C$2:$C$63,0)))</f>
        <v>Bakonyi Mátyás ügyintéző</v>
      </c>
      <c r="G630" s="5">
        <f t="shared" si="46"/>
        <v>3565</v>
      </c>
      <c r="H630" s="11" t="b">
        <f t="shared" si="47"/>
        <v>0</v>
      </c>
      <c r="I630" s="11" t="b">
        <f t="shared" si="48"/>
        <v>0</v>
      </c>
      <c r="J630" s="11" t="b">
        <f t="shared" si="49"/>
        <v>0</v>
      </c>
    </row>
    <row r="631" spans="1:10" x14ac:dyDescent="0.25">
      <c r="A631">
        <v>135</v>
      </c>
      <c r="B631" t="s">
        <v>13</v>
      </c>
      <c r="C631" s="3">
        <v>39975.753854166665</v>
      </c>
      <c r="D631" s="3">
        <v>39975.771608796298</v>
      </c>
      <c r="E631" s="2">
        <f t="shared" si="45"/>
        <v>1.7754629632690921E-2</v>
      </c>
      <c r="F631" t="str">
        <f>CONCATENATE(INDEX(Telefonkönyv!$A$2:$A$63,MATCH('Hívások (2)'!A631,Telefonkönyv!$C$2:$C$63,0))," ",INDEX(Telefonkönyv!$B$2:$B$63,MATCH('Hívások (2)'!A631,Telefonkönyv!$C$2:$C$63,0)))</f>
        <v>Laki Karola ügyintéző</v>
      </c>
      <c r="G631" s="5">
        <f t="shared" si="46"/>
        <v>2125</v>
      </c>
      <c r="H631" s="11" t="b">
        <f t="shared" si="47"/>
        <v>0</v>
      </c>
      <c r="I631" s="11" t="b">
        <f t="shared" si="48"/>
        <v>0</v>
      </c>
      <c r="J631" s="11" t="b">
        <f t="shared" si="49"/>
        <v>0</v>
      </c>
    </row>
    <row r="632" spans="1:10" x14ac:dyDescent="0.25">
      <c r="A632">
        <v>160</v>
      </c>
      <c r="B632" t="s">
        <v>14</v>
      </c>
      <c r="C632" s="3">
        <v>39975.754016203704</v>
      </c>
      <c r="D632" s="3">
        <v>39975.791354166664</v>
      </c>
      <c r="E632" s="2">
        <f t="shared" si="45"/>
        <v>3.7337962960009463E-2</v>
      </c>
      <c r="F632" t="str">
        <f>CONCATENATE(INDEX(Telefonkönyv!$A$2:$A$63,MATCH('Hívások (2)'!A632,Telefonkönyv!$C$2:$C$63,0))," ",INDEX(Telefonkönyv!$B$2:$B$63,MATCH('Hívások (2)'!A632,Telefonkönyv!$C$2:$C$63,0)))</f>
        <v>Fosztó Gábor ügyintéző</v>
      </c>
      <c r="G632" s="5">
        <f t="shared" si="46"/>
        <v>4365</v>
      </c>
      <c r="H632" s="11" t="b">
        <f t="shared" si="47"/>
        <v>0</v>
      </c>
      <c r="I632" s="11" t="b">
        <f t="shared" si="48"/>
        <v>0</v>
      </c>
      <c r="J632" s="11" t="b">
        <f t="shared" si="49"/>
        <v>0</v>
      </c>
    </row>
    <row r="633" spans="1:10" x14ac:dyDescent="0.25">
      <c r="A633">
        <v>144</v>
      </c>
      <c r="B633" t="s">
        <v>14</v>
      </c>
      <c r="C633" s="3">
        <v>39975.754444444443</v>
      </c>
      <c r="D633" s="3">
        <v>39975.785902777781</v>
      </c>
      <c r="E633" s="2">
        <f t="shared" si="45"/>
        <v>3.1458333338377997E-2</v>
      </c>
      <c r="F633" t="str">
        <f>CONCATENATE(INDEX(Telefonkönyv!$A$2:$A$63,MATCH('Hívások (2)'!A633,Telefonkönyv!$C$2:$C$63,0))," ",INDEX(Telefonkönyv!$B$2:$B$63,MATCH('Hívások (2)'!A633,Telefonkönyv!$C$2:$C$63,0)))</f>
        <v>Bózsing Gergely ügyintéző</v>
      </c>
      <c r="G633" s="5">
        <f t="shared" si="46"/>
        <v>3725</v>
      </c>
      <c r="H633" s="11" t="b">
        <f t="shared" si="47"/>
        <v>0</v>
      </c>
      <c r="I633" s="11" t="b">
        <f t="shared" si="48"/>
        <v>0</v>
      </c>
      <c r="J633" s="11" t="b">
        <f t="shared" si="49"/>
        <v>0</v>
      </c>
    </row>
    <row r="634" spans="1:10" x14ac:dyDescent="0.25">
      <c r="A634">
        <v>137</v>
      </c>
      <c r="B634" t="s">
        <v>9</v>
      </c>
      <c r="C634" s="3">
        <v>39975.754930555559</v>
      </c>
      <c r="D634" s="3">
        <v>39975.769386574073</v>
      </c>
      <c r="E634" s="2">
        <f t="shared" si="45"/>
        <v>1.4456018514465541E-2</v>
      </c>
      <c r="F634" t="str">
        <f>CONCATENATE(INDEX(Telefonkönyv!$A$2:$A$63,MATCH('Hívások (2)'!A634,Telefonkönyv!$C$2:$C$63,0))," ",INDEX(Telefonkönyv!$B$2:$B$63,MATCH('Hívások (2)'!A634,Telefonkönyv!$C$2:$C$63,0)))</f>
        <v>Bertalan József ügyintéző</v>
      </c>
      <c r="G634" s="5">
        <f t="shared" si="46"/>
        <v>1625</v>
      </c>
      <c r="H634" s="11" t="b">
        <f t="shared" si="47"/>
        <v>0</v>
      </c>
      <c r="I634" s="11" t="b">
        <f t="shared" si="48"/>
        <v>0</v>
      </c>
      <c r="J634" s="11" t="b">
        <f t="shared" si="49"/>
        <v>0</v>
      </c>
    </row>
    <row r="635" spans="1:10" x14ac:dyDescent="0.25">
      <c r="A635">
        <v>112</v>
      </c>
      <c r="B635" t="s">
        <v>13</v>
      </c>
      <c r="C635" s="3">
        <v>39975.761666666665</v>
      </c>
      <c r="D635" s="3">
        <v>39975.776412037034</v>
      </c>
      <c r="E635" s="2">
        <f t="shared" si="45"/>
        <v>1.4745370368473232E-2</v>
      </c>
      <c r="F635" t="str">
        <f>CONCATENATE(INDEX(Telefonkönyv!$A$2:$A$63,MATCH('Hívások (2)'!A635,Telefonkönyv!$C$2:$C$63,0))," ",INDEX(Telefonkönyv!$B$2:$B$63,MATCH('Hívások (2)'!A635,Telefonkönyv!$C$2:$C$63,0)))</f>
        <v>Tóth Vanda ügyintéző</v>
      </c>
      <c r="G635" s="5">
        <f t="shared" si="46"/>
        <v>1805</v>
      </c>
      <c r="H635" s="11" t="b">
        <f t="shared" si="47"/>
        <v>0</v>
      </c>
      <c r="I635" s="11" t="b">
        <f t="shared" si="48"/>
        <v>0</v>
      </c>
      <c r="J635" s="11" t="b">
        <f t="shared" si="49"/>
        <v>0</v>
      </c>
    </row>
    <row r="636" spans="1:10" x14ac:dyDescent="0.25">
      <c r="A636">
        <v>131</v>
      </c>
      <c r="B636" t="s">
        <v>5</v>
      </c>
      <c r="C636" s="3">
        <v>39975.773923611108</v>
      </c>
      <c r="D636" s="3">
        <v>39975.807627314818</v>
      </c>
      <c r="E636" s="2">
        <f t="shared" si="45"/>
        <v>3.3703703709761612E-2</v>
      </c>
      <c r="F636" t="str">
        <f>CONCATENATE(INDEX(Telefonkönyv!$A$2:$A$63,MATCH('Hívások (2)'!A636,Telefonkönyv!$C$2:$C$63,0))," ",INDEX(Telefonkönyv!$B$2:$B$63,MATCH('Hívások (2)'!A636,Telefonkönyv!$C$2:$C$63,0)))</f>
        <v>Arany Attila ügyintéző</v>
      </c>
      <c r="G636" s="5">
        <f t="shared" si="46"/>
        <v>3965</v>
      </c>
      <c r="H636" s="11" t="b">
        <f t="shared" si="47"/>
        <v>0</v>
      </c>
      <c r="I636" s="11" t="b">
        <f t="shared" si="48"/>
        <v>0</v>
      </c>
      <c r="J636" s="11" t="b">
        <f t="shared" si="49"/>
        <v>0</v>
      </c>
    </row>
    <row r="637" spans="1:10" x14ac:dyDescent="0.25">
      <c r="A637">
        <v>158</v>
      </c>
      <c r="B637" t="s">
        <v>8</v>
      </c>
      <c r="C637" s="3">
        <v>39975.777199074073</v>
      </c>
      <c r="D637" s="3">
        <v>39975.807280092595</v>
      </c>
      <c r="E637" s="2">
        <f t="shared" si="45"/>
        <v>3.0081018521741498E-2</v>
      </c>
      <c r="F637" t="str">
        <f>CONCATENATE(INDEX(Telefonkönyv!$A$2:$A$63,MATCH('Hívások (2)'!A637,Telefonkönyv!$C$2:$C$63,0))," ",INDEX(Telefonkönyv!$B$2:$B$63,MATCH('Hívások (2)'!A637,Telefonkönyv!$C$2:$C$63,0)))</f>
        <v>Sánta Tibor középvezető</v>
      </c>
      <c r="G637" s="5">
        <f t="shared" si="46"/>
        <v>3565</v>
      </c>
      <c r="H637" s="11" t="b">
        <f t="shared" si="47"/>
        <v>0</v>
      </c>
      <c r="I637" s="11" t="b">
        <f t="shared" si="48"/>
        <v>0</v>
      </c>
      <c r="J637" s="11" t="b">
        <f t="shared" si="49"/>
        <v>0</v>
      </c>
    </row>
    <row r="638" spans="1:10" x14ac:dyDescent="0.25">
      <c r="A638">
        <v>148</v>
      </c>
      <c r="B638" t="s">
        <v>4</v>
      </c>
      <c r="C638" s="3">
        <v>39975.778634259259</v>
      </c>
      <c r="D638" s="3">
        <v>39975.791250000002</v>
      </c>
      <c r="E638" s="2">
        <f t="shared" si="45"/>
        <v>1.2615740743058268E-2</v>
      </c>
      <c r="F638" t="str">
        <f>CONCATENATE(INDEX(Telefonkönyv!$A$2:$A$63,MATCH('Hívások (2)'!A638,Telefonkönyv!$C$2:$C$63,0))," ",INDEX(Telefonkönyv!$B$2:$B$63,MATCH('Hívások (2)'!A638,Telefonkönyv!$C$2:$C$63,0)))</f>
        <v>Mester Zsuzsa középvezető</v>
      </c>
      <c r="G638" s="5">
        <f t="shared" si="46"/>
        <v>1390</v>
      </c>
      <c r="H638" s="11" t="b">
        <f t="shared" si="47"/>
        <v>0</v>
      </c>
      <c r="I638" s="11" t="b">
        <f t="shared" si="48"/>
        <v>0</v>
      </c>
      <c r="J638" s="11" t="b">
        <f t="shared" si="49"/>
        <v>0</v>
      </c>
    </row>
    <row r="639" spans="1:10" x14ac:dyDescent="0.25">
      <c r="A639">
        <v>126</v>
      </c>
      <c r="B639" t="s">
        <v>4</v>
      </c>
      <c r="C639" s="3">
        <v>39975.779733796298</v>
      </c>
      <c r="D639" s="3">
        <v>39975.818310185183</v>
      </c>
      <c r="E639" s="2">
        <f t="shared" si="45"/>
        <v>3.8576388884393964E-2</v>
      </c>
      <c r="F639" t="str">
        <f>CONCATENATE(INDEX(Telefonkönyv!$A$2:$A$63,MATCH('Hívások (2)'!A639,Telefonkönyv!$C$2:$C$63,0))," ",INDEX(Telefonkönyv!$B$2:$B$63,MATCH('Hívások (2)'!A639,Telefonkönyv!$C$2:$C$63,0)))</f>
        <v>Hadviga Márton ügyintéző</v>
      </c>
      <c r="G639" s="5">
        <f t="shared" si="46"/>
        <v>3980</v>
      </c>
      <c r="H639" s="11" t="b">
        <f t="shared" si="47"/>
        <v>0</v>
      </c>
      <c r="I639" s="11" t="b">
        <f t="shared" si="48"/>
        <v>0</v>
      </c>
      <c r="J639" s="11" t="b">
        <f t="shared" si="49"/>
        <v>0</v>
      </c>
    </row>
    <row r="640" spans="1:10" x14ac:dyDescent="0.25">
      <c r="A640">
        <v>156</v>
      </c>
      <c r="B640" t="s">
        <v>7</v>
      </c>
      <c r="C640" s="3">
        <v>39975.780370370368</v>
      </c>
      <c r="D640" s="3">
        <v>39975.809618055559</v>
      </c>
      <c r="E640" s="2">
        <f t="shared" si="45"/>
        <v>2.9247685190057382E-2</v>
      </c>
      <c r="F640" t="str">
        <f>CONCATENATE(INDEX(Telefonkönyv!$A$2:$A$63,MATCH('Hívások (2)'!A640,Telefonkönyv!$C$2:$C$63,0))," ",INDEX(Telefonkönyv!$B$2:$B$63,MATCH('Hívások (2)'!A640,Telefonkönyv!$C$2:$C$63,0)))</f>
        <v>Ormai Nikolett ügyintéző</v>
      </c>
      <c r="G640" s="5">
        <f t="shared" si="46"/>
        <v>3275</v>
      </c>
      <c r="H640" s="11" t="b">
        <f t="shared" si="47"/>
        <v>0</v>
      </c>
      <c r="I640" s="11" t="b">
        <f t="shared" si="48"/>
        <v>0</v>
      </c>
      <c r="J640" s="11" t="b">
        <f t="shared" si="49"/>
        <v>0</v>
      </c>
    </row>
    <row r="641" spans="1:10" x14ac:dyDescent="0.25">
      <c r="A641">
        <v>112</v>
      </c>
      <c r="B641" t="s">
        <v>13</v>
      </c>
      <c r="C641" s="3">
        <v>39975.995671296296</v>
      </c>
      <c r="D641" s="3">
        <v>39976.0156712963</v>
      </c>
      <c r="E641" s="2">
        <f t="shared" si="45"/>
        <v>2.0000000004074536E-2</v>
      </c>
      <c r="F641" t="str">
        <f>CONCATENATE(INDEX(Telefonkönyv!$A$2:$A$63,MATCH('Hívások (2)'!A641,Telefonkönyv!$C$2:$C$63,0))," ",INDEX(Telefonkönyv!$B$2:$B$63,MATCH('Hívások (2)'!A641,Telefonkönyv!$C$2:$C$63,0)))</f>
        <v>Tóth Vanda ügyintéző</v>
      </c>
      <c r="G641" s="5">
        <f t="shared" si="46"/>
        <v>2365</v>
      </c>
      <c r="H641" s="11" t="b">
        <f t="shared" si="47"/>
        <v>0</v>
      </c>
      <c r="I641" s="11" t="b">
        <f t="shared" si="48"/>
        <v>0</v>
      </c>
      <c r="J641" s="11" t="b">
        <f t="shared" si="49"/>
        <v>1</v>
      </c>
    </row>
    <row r="642" spans="1:10" x14ac:dyDescent="0.25">
      <c r="A642">
        <v>117</v>
      </c>
      <c r="B642" t="s">
        <v>5</v>
      </c>
      <c r="C642" s="3">
        <v>39976.358865740738</v>
      </c>
      <c r="D642" s="3">
        <v>39976.362500000003</v>
      </c>
      <c r="E642" s="2">
        <f t="shared" si="45"/>
        <v>3.6342592647997662E-3</v>
      </c>
      <c r="F642" t="str">
        <f>CONCATENATE(INDEX(Telefonkönyv!$A$2:$A$63,MATCH('Hívások (2)'!A642,Telefonkönyv!$C$2:$C$63,0))," ",INDEX(Telefonkönyv!$B$2:$B$63,MATCH('Hívások (2)'!A642,Telefonkönyv!$C$2:$C$63,0)))</f>
        <v>Ordasi Judit ügyintéző</v>
      </c>
      <c r="G642" s="5">
        <f t="shared" si="46"/>
        <v>525</v>
      </c>
      <c r="H642" s="11" t="b">
        <f t="shared" si="47"/>
        <v>0</v>
      </c>
      <c r="I642" s="11" t="b">
        <f t="shared" si="48"/>
        <v>0</v>
      </c>
      <c r="J642" s="11" t="b">
        <f t="shared" si="49"/>
        <v>1</v>
      </c>
    </row>
    <row r="643" spans="1:10" x14ac:dyDescent="0.25">
      <c r="A643">
        <v>125</v>
      </c>
      <c r="B643" t="s">
        <v>8</v>
      </c>
      <c r="C643" s="3">
        <v>39976.364641203705</v>
      </c>
      <c r="D643" s="3">
        <v>39976.366932870369</v>
      </c>
      <c r="E643" s="2">
        <f t="shared" ref="E643:E706" si="50">D643-C643</f>
        <v>2.2916666639503092E-3</v>
      </c>
      <c r="F643" t="str">
        <f>CONCATENATE(INDEX(Telefonkönyv!$A$2:$A$63,MATCH('Hívások (2)'!A643,Telefonkönyv!$C$2:$C$63,0))," ",INDEX(Telefonkönyv!$B$2:$B$63,MATCH('Hívások (2)'!A643,Telefonkönyv!$C$2:$C$63,0)))</f>
        <v>Éhes Piroska ügyintéző</v>
      </c>
      <c r="G643" s="5">
        <f t="shared" ref="G643:G706" si="51">VLOOKUP(B643,$S$2:$V$13,3,FALSE)+IF(SECOND(E643)=0,MINUTE(E643),MINUTE(E643)+1)*VLOOKUP(B643,$S$2:$V$13,4,FALSE)</f>
        <v>365</v>
      </c>
      <c r="H643" s="11" t="b">
        <f t="shared" ref="H643:H706" si="52">AND(MOD($C643+VLOOKUP($B643,$S$2:$T$13,2,TRUE)/24,1)&lt;TIME(9,0,0),MOD($D643+VLOOKUP($B643,$S$2:$T$13,2,TRUE)/24,1)&gt;=TIME(9,0,0))</f>
        <v>0</v>
      </c>
      <c r="I643" s="11" t="b">
        <f t="shared" ref="I643:I706" si="53">AND(MOD($C643+VLOOKUP($B643,$S$2:$T$13,2,TRUE)/24,1)&lt;=TIME(17,0,0),MOD($D643+VLOOKUP($B643,$S$2:$T$13,2,TRUE)/24,1)&gt;TIME(17,0,0))</f>
        <v>0</v>
      </c>
      <c r="J643" s="11" t="b">
        <f t="shared" ref="J643:J706" si="54">OR(MOD($C643+VLOOKUP($B643,$S$2:$T$13,2,TRUE)/24,1)&gt;TIME(17,0,0),MOD($D643+VLOOKUP($B643,$S$2:$T$13,2,TRUE)/24,1)&lt;TIME(9,0,0))</f>
        <v>1</v>
      </c>
    </row>
    <row r="644" spans="1:10" x14ac:dyDescent="0.25">
      <c r="A644">
        <v>115</v>
      </c>
      <c r="B644" t="s">
        <v>14</v>
      </c>
      <c r="C644" s="3">
        <v>39976.366030092591</v>
      </c>
      <c r="D644" s="3">
        <v>39976.37835648148</v>
      </c>
      <c r="E644" s="2">
        <f t="shared" si="50"/>
        <v>1.2326388889050577E-2</v>
      </c>
      <c r="F644" t="str">
        <f>CONCATENATE(INDEX(Telefonkönyv!$A$2:$A$63,MATCH('Hívások (2)'!A644,Telefonkönyv!$C$2:$C$63,0))," ",INDEX(Telefonkönyv!$B$2:$B$63,MATCH('Hívások (2)'!A644,Telefonkönyv!$C$2:$C$63,0)))</f>
        <v>Marosi István ügyintéző</v>
      </c>
      <c r="G644" s="5">
        <f t="shared" si="51"/>
        <v>1485</v>
      </c>
      <c r="H644" s="11" t="b">
        <f t="shared" si="52"/>
        <v>0</v>
      </c>
      <c r="I644" s="11" t="b">
        <f t="shared" si="53"/>
        <v>0</v>
      </c>
      <c r="J644" s="11" t="b">
        <f t="shared" si="54"/>
        <v>1</v>
      </c>
    </row>
    <row r="645" spans="1:10" x14ac:dyDescent="0.25">
      <c r="A645">
        <v>118</v>
      </c>
      <c r="B645" t="s">
        <v>5</v>
      </c>
      <c r="C645" s="3">
        <v>39976.366793981484</v>
      </c>
      <c r="D645" s="3">
        <v>39976.374583333331</v>
      </c>
      <c r="E645" s="2">
        <f t="shared" si="50"/>
        <v>7.7893518464406952E-3</v>
      </c>
      <c r="F645" t="str">
        <f>CONCATENATE(INDEX(Telefonkönyv!$A$2:$A$63,MATCH('Hívások (2)'!A645,Telefonkönyv!$C$2:$C$63,0))," ",INDEX(Telefonkönyv!$B$2:$B$63,MATCH('Hívások (2)'!A645,Telefonkönyv!$C$2:$C$63,0)))</f>
        <v>Ondrejó Anna ügyintéző</v>
      </c>
      <c r="G645" s="5">
        <f t="shared" si="51"/>
        <v>1005</v>
      </c>
      <c r="H645" s="11" t="b">
        <f t="shared" si="52"/>
        <v>0</v>
      </c>
      <c r="I645" s="11" t="b">
        <f t="shared" si="53"/>
        <v>0</v>
      </c>
      <c r="J645" s="11" t="b">
        <f t="shared" si="54"/>
        <v>1</v>
      </c>
    </row>
    <row r="646" spans="1:10" x14ac:dyDescent="0.25">
      <c r="A646">
        <v>134</v>
      </c>
      <c r="B646" t="s">
        <v>4</v>
      </c>
      <c r="C646" s="3">
        <v>39976.370023148149</v>
      </c>
      <c r="D646" s="3">
        <v>39976.401944444442</v>
      </c>
      <c r="E646" s="2">
        <f t="shared" si="50"/>
        <v>3.1921296293148771E-2</v>
      </c>
      <c r="F646" t="str">
        <f>CONCATENATE(INDEX(Telefonkönyv!$A$2:$A$63,MATCH('Hívások (2)'!A646,Telefonkönyv!$C$2:$C$63,0))," ",INDEX(Telefonkönyv!$B$2:$B$63,MATCH('Hívások (2)'!A646,Telefonkönyv!$C$2:$C$63,0)))</f>
        <v>Kurinyec Kinga ügyintéző</v>
      </c>
      <c r="G646" s="5">
        <f t="shared" si="51"/>
        <v>3280</v>
      </c>
      <c r="H646" s="11" t="b">
        <f t="shared" si="52"/>
        <v>0</v>
      </c>
      <c r="I646" s="11" t="b">
        <f t="shared" si="53"/>
        <v>0</v>
      </c>
      <c r="J646" s="11" t="b">
        <f t="shared" si="54"/>
        <v>1</v>
      </c>
    </row>
    <row r="647" spans="1:10" x14ac:dyDescent="0.25">
      <c r="A647">
        <v>143</v>
      </c>
      <c r="B647" t="s">
        <v>9</v>
      </c>
      <c r="C647" s="3">
        <v>39976.371863425928</v>
      </c>
      <c r="D647" s="3">
        <v>39976.41165509259</v>
      </c>
      <c r="E647" s="2">
        <f t="shared" si="50"/>
        <v>3.9791666662495118E-2</v>
      </c>
      <c r="F647" t="str">
        <f>CONCATENATE(INDEX(Telefonkönyv!$A$2:$A$63,MATCH('Hívások (2)'!A647,Telefonkönyv!$C$2:$C$63,0))," ",INDEX(Telefonkönyv!$B$2:$B$63,MATCH('Hívások (2)'!A647,Telefonkönyv!$C$2:$C$63,0)))</f>
        <v>Tringel Franciska ügyintéző</v>
      </c>
      <c r="G647" s="5">
        <f t="shared" si="51"/>
        <v>4400</v>
      </c>
      <c r="H647" s="11" t="b">
        <f t="shared" si="52"/>
        <v>0</v>
      </c>
      <c r="I647" s="11" t="b">
        <f t="shared" si="53"/>
        <v>0</v>
      </c>
      <c r="J647" s="11" t="b">
        <f t="shared" si="54"/>
        <v>1</v>
      </c>
    </row>
    <row r="648" spans="1:10" x14ac:dyDescent="0.25">
      <c r="A648">
        <v>118</v>
      </c>
      <c r="B648" t="s">
        <v>5</v>
      </c>
      <c r="C648" s="3">
        <v>39976.37709490741</v>
      </c>
      <c r="D648" s="3">
        <v>39976.386759259258</v>
      </c>
      <c r="E648" s="2">
        <f t="shared" si="50"/>
        <v>9.6643518481869251E-3</v>
      </c>
      <c r="F648" t="str">
        <f>CONCATENATE(INDEX(Telefonkönyv!$A$2:$A$63,MATCH('Hívások (2)'!A648,Telefonkönyv!$C$2:$C$63,0))," ",INDEX(Telefonkönyv!$B$2:$B$63,MATCH('Hívások (2)'!A648,Telefonkönyv!$C$2:$C$63,0)))</f>
        <v>Ondrejó Anna ügyintéző</v>
      </c>
      <c r="G648" s="5">
        <f t="shared" si="51"/>
        <v>1165</v>
      </c>
      <c r="H648" s="11" t="b">
        <f t="shared" si="52"/>
        <v>0</v>
      </c>
      <c r="I648" s="11" t="b">
        <f t="shared" si="53"/>
        <v>0</v>
      </c>
      <c r="J648" s="11" t="b">
        <f t="shared" si="54"/>
        <v>1</v>
      </c>
    </row>
    <row r="649" spans="1:10" x14ac:dyDescent="0.25">
      <c r="A649">
        <v>151</v>
      </c>
      <c r="B649" t="s">
        <v>15</v>
      </c>
      <c r="C649" s="3">
        <v>39976.380416666667</v>
      </c>
      <c r="D649" s="3">
        <v>39976.398414351854</v>
      </c>
      <c r="E649" s="2">
        <f t="shared" si="50"/>
        <v>1.7997685186855961E-2</v>
      </c>
      <c r="F649" t="str">
        <f>CONCATENATE(INDEX(Telefonkönyv!$A$2:$A$63,MATCH('Hívások (2)'!A649,Telefonkönyv!$C$2:$C$63,0))," ",INDEX(Telefonkönyv!$B$2:$B$63,MATCH('Hívások (2)'!A649,Telefonkönyv!$C$2:$C$63,0)))</f>
        <v>Lovas Helga ügyintéző</v>
      </c>
      <c r="G649" s="5">
        <f t="shared" si="51"/>
        <v>2270</v>
      </c>
      <c r="H649" s="11" t="b">
        <f t="shared" si="52"/>
        <v>0</v>
      </c>
      <c r="I649" s="11" t="b">
        <f t="shared" si="53"/>
        <v>0</v>
      </c>
      <c r="J649" s="11" t="b">
        <f t="shared" si="54"/>
        <v>1</v>
      </c>
    </row>
    <row r="650" spans="1:10" x14ac:dyDescent="0.25">
      <c r="A650">
        <v>101</v>
      </c>
      <c r="B650" t="s">
        <v>11</v>
      </c>
      <c r="C650" s="3">
        <v>39976.387673611112</v>
      </c>
      <c r="D650" s="3">
        <v>39976.390300925923</v>
      </c>
      <c r="E650" s="2">
        <f t="shared" si="50"/>
        <v>2.6273148105246946E-3</v>
      </c>
      <c r="F650" t="str">
        <f>CONCATENATE(INDEX(Telefonkönyv!$A$2:$A$63,MATCH('Hívások (2)'!A650,Telefonkönyv!$C$2:$C$63,0))," ",INDEX(Telefonkönyv!$B$2:$B$63,MATCH('Hívások (2)'!A650,Telefonkönyv!$C$2:$C$63,0)))</f>
        <v>Szatmári Miklós ügyintéző</v>
      </c>
      <c r="G650" s="5">
        <f t="shared" si="51"/>
        <v>365</v>
      </c>
      <c r="H650" s="11" t="b">
        <f t="shared" si="52"/>
        <v>0</v>
      </c>
      <c r="I650" s="11" t="b">
        <f t="shared" si="53"/>
        <v>0</v>
      </c>
      <c r="J650" s="11" t="b">
        <f t="shared" si="54"/>
        <v>1</v>
      </c>
    </row>
    <row r="651" spans="1:10" x14ac:dyDescent="0.25">
      <c r="A651">
        <v>123</v>
      </c>
      <c r="B651" t="s">
        <v>7</v>
      </c>
      <c r="C651" s="3">
        <v>39976.388321759259</v>
      </c>
      <c r="D651" s="3">
        <v>39976.410532407404</v>
      </c>
      <c r="E651" s="2">
        <f t="shared" si="50"/>
        <v>2.2210648145119194E-2</v>
      </c>
      <c r="F651" t="str">
        <f>CONCATENATE(INDEX(Telefonkönyv!$A$2:$A$63,MATCH('Hívások (2)'!A651,Telefonkönyv!$C$2:$C$63,0))," ",INDEX(Telefonkönyv!$B$2:$B$63,MATCH('Hívások (2)'!A651,Telefonkönyv!$C$2:$C$63,0)))</f>
        <v>Juhász Andrea ügyintéző</v>
      </c>
      <c r="G651" s="5">
        <f t="shared" si="51"/>
        <v>2450</v>
      </c>
      <c r="H651" s="11" t="b">
        <f t="shared" si="52"/>
        <v>0</v>
      </c>
      <c r="I651" s="11" t="b">
        <f t="shared" si="53"/>
        <v>0</v>
      </c>
      <c r="J651" s="11" t="b">
        <f t="shared" si="54"/>
        <v>1</v>
      </c>
    </row>
    <row r="652" spans="1:10" x14ac:dyDescent="0.25">
      <c r="A652">
        <v>129</v>
      </c>
      <c r="B652" t="s">
        <v>9</v>
      </c>
      <c r="C652" s="3">
        <v>39976.390972222223</v>
      </c>
      <c r="D652" s="3">
        <v>39976.391099537039</v>
      </c>
      <c r="E652" s="2">
        <f t="shared" si="50"/>
        <v>1.273148154723458E-4</v>
      </c>
      <c r="F652" t="str">
        <f>CONCATENATE(INDEX(Telefonkönyv!$A$2:$A$63,MATCH('Hívások (2)'!A652,Telefonkönyv!$C$2:$C$63,0))," ",INDEX(Telefonkönyv!$B$2:$B$63,MATCH('Hívások (2)'!A652,Telefonkönyv!$C$2:$C$63,0)))</f>
        <v>Huszár Ildikó középvezető</v>
      </c>
      <c r="G652" s="5">
        <f t="shared" si="51"/>
        <v>125</v>
      </c>
      <c r="H652" s="11" t="b">
        <f t="shared" si="52"/>
        <v>0</v>
      </c>
      <c r="I652" s="11" t="b">
        <f t="shared" si="53"/>
        <v>0</v>
      </c>
      <c r="J652" s="11" t="b">
        <f t="shared" si="54"/>
        <v>1</v>
      </c>
    </row>
    <row r="653" spans="1:10" x14ac:dyDescent="0.25">
      <c r="A653">
        <v>127</v>
      </c>
      <c r="B653" t="s">
        <v>4</v>
      </c>
      <c r="C653" s="3">
        <v>39976.393807870372</v>
      </c>
      <c r="D653" s="3">
        <v>39976.407685185186</v>
      </c>
      <c r="E653" s="2">
        <f t="shared" si="50"/>
        <v>1.3877314813726116E-2</v>
      </c>
      <c r="F653" t="str">
        <f>CONCATENATE(INDEX(Telefonkönyv!$A$2:$A$63,MATCH('Hívások (2)'!A653,Telefonkönyv!$C$2:$C$63,0))," ",INDEX(Telefonkönyv!$B$2:$B$63,MATCH('Hívások (2)'!A653,Telefonkönyv!$C$2:$C$63,0)))</f>
        <v>Polgár Zsuzsa ügyintéző</v>
      </c>
      <c r="G653" s="5">
        <f t="shared" si="51"/>
        <v>1460</v>
      </c>
      <c r="H653" s="11" t="b">
        <f t="shared" si="52"/>
        <v>0</v>
      </c>
      <c r="I653" s="11" t="b">
        <f t="shared" si="53"/>
        <v>0</v>
      </c>
      <c r="J653" s="11" t="b">
        <f t="shared" si="54"/>
        <v>1</v>
      </c>
    </row>
    <row r="654" spans="1:10" x14ac:dyDescent="0.25">
      <c r="A654">
        <v>148</v>
      </c>
      <c r="B654" t="s">
        <v>8</v>
      </c>
      <c r="C654" s="3">
        <v>39976.399039351854</v>
      </c>
      <c r="D654" s="3">
        <v>39976.417673611111</v>
      </c>
      <c r="E654" s="2">
        <f t="shared" si="50"/>
        <v>1.8634259256941732E-2</v>
      </c>
      <c r="F654" t="str">
        <f>CONCATENATE(INDEX(Telefonkönyv!$A$2:$A$63,MATCH('Hívások (2)'!A654,Telefonkönyv!$C$2:$C$63,0))," ",INDEX(Telefonkönyv!$B$2:$B$63,MATCH('Hívások (2)'!A654,Telefonkönyv!$C$2:$C$63,0)))</f>
        <v>Mester Zsuzsa középvezető</v>
      </c>
      <c r="G654" s="5">
        <f t="shared" si="51"/>
        <v>2205</v>
      </c>
      <c r="H654" s="11" t="b">
        <f t="shared" si="52"/>
        <v>0</v>
      </c>
      <c r="I654" s="11" t="b">
        <f t="shared" si="53"/>
        <v>0</v>
      </c>
      <c r="J654" s="11" t="b">
        <f t="shared" si="54"/>
        <v>1</v>
      </c>
    </row>
    <row r="655" spans="1:10" x14ac:dyDescent="0.25">
      <c r="A655">
        <v>145</v>
      </c>
      <c r="B655" t="s">
        <v>12</v>
      </c>
      <c r="C655" s="3">
        <v>39976.399618055555</v>
      </c>
      <c r="D655" s="3">
        <v>39976.405081018522</v>
      </c>
      <c r="E655" s="2">
        <f t="shared" si="50"/>
        <v>5.4629629667033441E-3</v>
      </c>
      <c r="F655" t="str">
        <f>CONCATENATE(INDEX(Telefonkönyv!$A$2:$A$63,MATCH('Hívások (2)'!A655,Telefonkönyv!$C$2:$C$63,0))," ",INDEX(Telefonkönyv!$B$2:$B$63,MATCH('Hívások (2)'!A655,Telefonkönyv!$C$2:$C$63,0)))</f>
        <v>Bednai Linda ügyintéző</v>
      </c>
      <c r="G655" s="5">
        <f t="shared" si="51"/>
        <v>650</v>
      </c>
      <c r="H655" s="11" t="b">
        <f t="shared" si="52"/>
        <v>0</v>
      </c>
      <c r="I655" s="11" t="b">
        <f t="shared" si="53"/>
        <v>0</v>
      </c>
      <c r="J655" s="11" t="b">
        <f t="shared" si="54"/>
        <v>1</v>
      </c>
    </row>
    <row r="656" spans="1:10" x14ac:dyDescent="0.25">
      <c r="A656">
        <v>153</v>
      </c>
      <c r="B656" t="s">
        <v>7</v>
      </c>
      <c r="C656" s="3">
        <v>39976.404074074075</v>
      </c>
      <c r="D656" s="3">
        <v>39976.415358796294</v>
      </c>
      <c r="E656" s="2">
        <f t="shared" si="50"/>
        <v>1.1284722218988463E-2</v>
      </c>
      <c r="F656" t="str">
        <f>CONCATENATE(INDEX(Telefonkönyv!$A$2:$A$63,MATCH('Hívások (2)'!A656,Telefonkönyv!$C$2:$C$63,0))," ",INDEX(Telefonkönyv!$B$2:$B$63,MATCH('Hívások (2)'!A656,Telefonkönyv!$C$2:$C$63,0)))</f>
        <v>Bozsó Zsolt ügyintéző</v>
      </c>
      <c r="G656" s="5">
        <f t="shared" si="51"/>
        <v>1325</v>
      </c>
      <c r="H656" s="11" t="b">
        <f t="shared" si="52"/>
        <v>0</v>
      </c>
      <c r="I656" s="11" t="b">
        <f t="shared" si="53"/>
        <v>0</v>
      </c>
      <c r="J656" s="11" t="b">
        <f t="shared" si="54"/>
        <v>1</v>
      </c>
    </row>
    <row r="657" spans="1:10" x14ac:dyDescent="0.25">
      <c r="A657">
        <v>130</v>
      </c>
      <c r="B657" t="s">
        <v>10</v>
      </c>
      <c r="C657" s="3">
        <v>39976.406423611108</v>
      </c>
      <c r="D657" s="3">
        <v>39976.412881944445</v>
      </c>
      <c r="E657" s="2">
        <f t="shared" si="50"/>
        <v>6.4583333369228058E-3</v>
      </c>
      <c r="F657" t="str">
        <f>CONCATENATE(INDEX(Telefonkönyv!$A$2:$A$63,MATCH('Hívások (2)'!A657,Telefonkönyv!$C$2:$C$63,0))," ",INDEX(Telefonkönyv!$B$2:$B$63,MATCH('Hívások (2)'!A657,Telefonkönyv!$C$2:$C$63,0)))</f>
        <v>Gál Zsuzsa ügyintéző</v>
      </c>
      <c r="G657" s="5">
        <f t="shared" si="51"/>
        <v>910</v>
      </c>
      <c r="H657" s="11" t="b">
        <f t="shared" si="52"/>
        <v>0</v>
      </c>
      <c r="I657" s="11" t="b">
        <f t="shared" si="53"/>
        <v>0</v>
      </c>
      <c r="J657" s="11" t="b">
        <f t="shared" si="54"/>
        <v>1</v>
      </c>
    </row>
    <row r="658" spans="1:10" x14ac:dyDescent="0.25">
      <c r="A658">
        <v>136</v>
      </c>
      <c r="B658" t="s">
        <v>11</v>
      </c>
      <c r="C658" s="3">
        <v>39976.410798611112</v>
      </c>
      <c r="D658" s="3">
        <v>39976.450914351852</v>
      </c>
      <c r="E658" s="2">
        <f t="shared" si="50"/>
        <v>4.0115740739565808E-2</v>
      </c>
      <c r="F658" t="str">
        <f>CONCATENATE(INDEX(Telefonkönyv!$A$2:$A$63,MATCH('Hívások (2)'!A658,Telefonkönyv!$C$2:$C$63,0))," ",INDEX(Telefonkönyv!$B$2:$B$63,MATCH('Hívások (2)'!A658,Telefonkönyv!$C$2:$C$63,0)))</f>
        <v>Kégli Máté ügyintéző</v>
      </c>
      <c r="G658" s="5">
        <f t="shared" si="51"/>
        <v>4685</v>
      </c>
      <c r="H658" s="11" t="b">
        <f t="shared" si="52"/>
        <v>0</v>
      </c>
      <c r="I658" s="11" t="b">
        <f t="shared" si="53"/>
        <v>0</v>
      </c>
      <c r="J658" s="11" t="b">
        <f t="shared" si="54"/>
        <v>1</v>
      </c>
    </row>
    <row r="659" spans="1:10" x14ac:dyDescent="0.25">
      <c r="A659">
        <v>108</v>
      </c>
      <c r="B659" t="s">
        <v>13</v>
      </c>
      <c r="C659" s="3">
        <v>39976.415243055555</v>
      </c>
      <c r="D659" s="3">
        <v>39976.430034722223</v>
      </c>
      <c r="E659" s="2">
        <f t="shared" si="50"/>
        <v>1.4791666668315884E-2</v>
      </c>
      <c r="F659" t="str">
        <f>CONCATENATE(INDEX(Telefonkönyv!$A$2:$A$63,MATCH('Hívások (2)'!A659,Telefonkönyv!$C$2:$C$63,0))," ",INDEX(Telefonkönyv!$B$2:$B$63,MATCH('Hívások (2)'!A659,Telefonkönyv!$C$2:$C$63,0)))</f>
        <v>Csurai Fruzsina ügyintéző</v>
      </c>
      <c r="G659" s="5">
        <f t="shared" si="51"/>
        <v>1805</v>
      </c>
      <c r="H659" s="11" t="b">
        <f t="shared" si="52"/>
        <v>0</v>
      </c>
      <c r="I659" s="11" t="b">
        <f t="shared" si="53"/>
        <v>0</v>
      </c>
      <c r="J659" s="11" t="b">
        <f t="shared" si="54"/>
        <v>1</v>
      </c>
    </row>
    <row r="660" spans="1:10" x14ac:dyDescent="0.25">
      <c r="A660">
        <v>117</v>
      </c>
      <c r="B660" t="s">
        <v>5</v>
      </c>
      <c r="C660" s="3">
        <v>39976.423067129632</v>
      </c>
      <c r="D660" s="3">
        <v>39976.427812499998</v>
      </c>
      <c r="E660" s="2">
        <f t="shared" si="50"/>
        <v>4.7453703664359637E-3</v>
      </c>
      <c r="F660" t="str">
        <f>CONCATENATE(INDEX(Telefonkönyv!$A$2:$A$63,MATCH('Hívások (2)'!A660,Telefonkönyv!$C$2:$C$63,0))," ",INDEX(Telefonkönyv!$B$2:$B$63,MATCH('Hívások (2)'!A660,Telefonkönyv!$C$2:$C$63,0)))</f>
        <v>Ordasi Judit ügyintéző</v>
      </c>
      <c r="G660" s="5">
        <f t="shared" si="51"/>
        <v>605</v>
      </c>
      <c r="H660" s="11" t="b">
        <f t="shared" si="52"/>
        <v>0</v>
      </c>
      <c r="I660" s="11" t="b">
        <f t="shared" si="53"/>
        <v>0</v>
      </c>
      <c r="J660" s="11" t="b">
        <f t="shared" si="54"/>
        <v>1</v>
      </c>
    </row>
    <row r="661" spans="1:10" x14ac:dyDescent="0.25">
      <c r="A661">
        <v>150</v>
      </c>
      <c r="B661" t="s">
        <v>5</v>
      </c>
      <c r="C661" s="3">
        <v>39976.425034722219</v>
      </c>
      <c r="D661" s="3">
        <v>39976.461736111109</v>
      </c>
      <c r="E661" s="2">
        <f t="shared" si="50"/>
        <v>3.6701388889923692E-2</v>
      </c>
      <c r="F661" t="str">
        <f>CONCATENATE(INDEX(Telefonkönyv!$A$2:$A$63,MATCH('Hívások (2)'!A661,Telefonkönyv!$C$2:$C$63,0))," ",INDEX(Telefonkönyv!$B$2:$B$63,MATCH('Hívások (2)'!A661,Telefonkönyv!$C$2:$C$63,0)))</f>
        <v>Virt Kornél ügyintéző</v>
      </c>
      <c r="G661" s="5">
        <f t="shared" si="51"/>
        <v>4285</v>
      </c>
      <c r="H661" s="11" t="b">
        <f t="shared" si="52"/>
        <v>0</v>
      </c>
      <c r="I661" s="11" t="b">
        <f t="shared" si="53"/>
        <v>0</v>
      </c>
      <c r="J661" s="11" t="b">
        <f t="shared" si="54"/>
        <v>1</v>
      </c>
    </row>
    <row r="662" spans="1:10" x14ac:dyDescent="0.25">
      <c r="A662">
        <v>118</v>
      </c>
      <c r="B662" t="s">
        <v>5</v>
      </c>
      <c r="C662" s="3">
        <v>39976.426053240742</v>
      </c>
      <c r="D662" s="3">
        <v>39976.454421296294</v>
      </c>
      <c r="E662" s="2">
        <f t="shared" si="50"/>
        <v>2.8368055551254656E-2</v>
      </c>
      <c r="F662" t="str">
        <f>CONCATENATE(INDEX(Telefonkönyv!$A$2:$A$63,MATCH('Hívások (2)'!A662,Telefonkönyv!$C$2:$C$63,0))," ",INDEX(Telefonkönyv!$B$2:$B$63,MATCH('Hívások (2)'!A662,Telefonkönyv!$C$2:$C$63,0)))</f>
        <v>Ondrejó Anna ügyintéző</v>
      </c>
      <c r="G662" s="5">
        <f t="shared" si="51"/>
        <v>3325</v>
      </c>
      <c r="H662" s="11" t="b">
        <f t="shared" si="52"/>
        <v>0</v>
      </c>
      <c r="I662" s="11" t="b">
        <f t="shared" si="53"/>
        <v>0</v>
      </c>
      <c r="J662" s="11" t="b">
        <f t="shared" si="54"/>
        <v>1</v>
      </c>
    </row>
    <row r="663" spans="1:10" x14ac:dyDescent="0.25">
      <c r="A663">
        <v>105</v>
      </c>
      <c r="B663" t="s">
        <v>5</v>
      </c>
      <c r="C663" s="3">
        <v>39976.426504629628</v>
      </c>
      <c r="D663" s="3">
        <v>39976.451631944445</v>
      </c>
      <c r="E663" s="2">
        <f t="shared" si="50"/>
        <v>2.5127314816927537E-2</v>
      </c>
      <c r="F663" t="str">
        <f>CONCATENATE(INDEX(Telefonkönyv!$A$2:$A$63,MATCH('Hívások (2)'!A663,Telefonkönyv!$C$2:$C$63,0))," ",INDEX(Telefonkönyv!$B$2:$B$63,MATCH('Hívások (2)'!A663,Telefonkönyv!$C$2:$C$63,0)))</f>
        <v>Vadász Iván középvezető</v>
      </c>
      <c r="G663" s="5">
        <f t="shared" si="51"/>
        <v>3005</v>
      </c>
      <c r="H663" s="11" t="b">
        <f t="shared" si="52"/>
        <v>0</v>
      </c>
      <c r="I663" s="11" t="b">
        <f t="shared" si="53"/>
        <v>0</v>
      </c>
      <c r="J663" s="11" t="b">
        <f t="shared" si="54"/>
        <v>1</v>
      </c>
    </row>
    <row r="664" spans="1:10" x14ac:dyDescent="0.25">
      <c r="A664">
        <v>104</v>
      </c>
      <c r="B664" t="s">
        <v>5</v>
      </c>
      <c r="C664" s="3">
        <v>39976.435879629629</v>
      </c>
      <c r="D664" s="3">
        <v>39976.454930555556</v>
      </c>
      <c r="E664" s="2">
        <f t="shared" si="50"/>
        <v>1.9050925926421769E-2</v>
      </c>
      <c r="F664" t="str">
        <f>CONCATENATE(INDEX(Telefonkönyv!$A$2:$A$63,MATCH('Hívások (2)'!A664,Telefonkönyv!$C$2:$C$63,0))," ",INDEX(Telefonkönyv!$B$2:$B$63,MATCH('Hívások (2)'!A664,Telefonkönyv!$C$2:$C$63,0)))</f>
        <v>Laki Tamara ügyintéző</v>
      </c>
      <c r="G664" s="5">
        <f t="shared" si="51"/>
        <v>2285</v>
      </c>
      <c r="H664" s="11" t="b">
        <f t="shared" si="52"/>
        <v>0</v>
      </c>
      <c r="I664" s="11" t="b">
        <f t="shared" si="53"/>
        <v>0</v>
      </c>
      <c r="J664" s="11" t="b">
        <f t="shared" si="54"/>
        <v>1</v>
      </c>
    </row>
    <row r="665" spans="1:10" x14ac:dyDescent="0.25">
      <c r="A665">
        <v>119</v>
      </c>
      <c r="B665" t="s">
        <v>10</v>
      </c>
      <c r="C665" s="3">
        <v>39976.449479166666</v>
      </c>
      <c r="D665" s="3">
        <v>39976.460902777777</v>
      </c>
      <c r="E665" s="2">
        <f t="shared" si="50"/>
        <v>1.1423611111240461E-2</v>
      </c>
      <c r="F665" t="str">
        <f>CONCATENATE(INDEX(Telefonkönyv!$A$2:$A$63,MATCH('Hívások (2)'!A665,Telefonkönyv!$C$2:$C$63,0))," ",INDEX(Telefonkönyv!$B$2:$B$63,MATCH('Hívások (2)'!A665,Telefonkönyv!$C$2:$C$63,0)))</f>
        <v>Kövér Krisztina ügyintéző</v>
      </c>
      <c r="G665" s="5">
        <f t="shared" si="51"/>
        <v>1505</v>
      </c>
      <c r="H665" s="11" t="b">
        <f t="shared" si="52"/>
        <v>0</v>
      </c>
      <c r="I665" s="11" t="b">
        <f t="shared" si="53"/>
        <v>0</v>
      </c>
      <c r="J665" s="11" t="b">
        <f t="shared" si="54"/>
        <v>1</v>
      </c>
    </row>
    <row r="666" spans="1:10" x14ac:dyDescent="0.25">
      <c r="A666">
        <v>140</v>
      </c>
      <c r="B666" t="s">
        <v>5</v>
      </c>
      <c r="C666" s="3">
        <v>39976.451064814813</v>
      </c>
      <c r="D666" s="3">
        <v>39976.476273148146</v>
      </c>
      <c r="E666" s="2">
        <f t="shared" si="50"/>
        <v>2.5208333332557231E-2</v>
      </c>
      <c r="F666" t="str">
        <f>CONCATENATE(INDEX(Telefonkönyv!$A$2:$A$63,MATCH('Hívások (2)'!A666,Telefonkönyv!$C$2:$C$63,0))," ",INDEX(Telefonkönyv!$B$2:$B$63,MATCH('Hívások (2)'!A666,Telefonkönyv!$C$2:$C$63,0)))</f>
        <v>Szunomár Flóra ügyintéző</v>
      </c>
      <c r="G666" s="5">
        <f t="shared" si="51"/>
        <v>3005</v>
      </c>
      <c r="H666" s="11" t="b">
        <f t="shared" si="52"/>
        <v>0</v>
      </c>
      <c r="I666" s="11" t="b">
        <f t="shared" si="53"/>
        <v>0</v>
      </c>
      <c r="J666" s="11" t="b">
        <f t="shared" si="54"/>
        <v>1</v>
      </c>
    </row>
    <row r="667" spans="1:10" x14ac:dyDescent="0.25">
      <c r="A667">
        <v>115</v>
      </c>
      <c r="B667" t="s">
        <v>14</v>
      </c>
      <c r="C667" s="3">
        <v>39976.45521990741</v>
      </c>
      <c r="D667" s="3">
        <v>39976.464004629626</v>
      </c>
      <c r="E667" s="2">
        <f t="shared" si="50"/>
        <v>8.7847222166601568E-3</v>
      </c>
      <c r="F667" t="str">
        <f>CONCATENATE(INDEX(Telefonkönyv!$A$2:$A$63,MATCH('Hívások (2)'!A667,Telefonkönyv!$C$2:$C$63,0))," ",INDEX(Telefonkönyv!$B$2:$B$63,MATCH('Hívások (2)'!A667,Telefonkönyv!$C$2:$C$63,0)))</f>
        <v>Marosi István ügyintéző</v>
      </c>
      <c r="G667" s="5">
        <f t="shared" si="51"/>
        <v>1085</v>
      </c>
      <c r="H667" s="11" t="b">
        <f t="shared" si="52"/>
        <v>0</v>
      </c>
      <c r="I667" s="11" t="b">
        <f t="shared" si="53"/>
        <v>0</v>
      </c>
      <c r="J667" s="11" t="b">
        <f t="shared" si="54"/>
        <v>1</v>
      </c>
    </row>
    <row r="668" spans="1:10" x14ac:dyDescent="0.25">
      <c r="A668">
        <v>160</v>
      </c>
      <c r="B668" t="s">
        <v>14</v>
      </c>
      <c r="C668" s="3">
        <v>39976.461851851855</v>
      </c>
      <c r="D668" s="3">
        <v>39976.466527777775</v>
      </c>
      <c r="E668" s="2">
        <f t="shared" si="50"/>
        <v>4.6759259203099646E-3</v>
      </c>
      <c r="F668" t="str">
        <f>CONCATENATE(INDEX(Telefonkönyv!$A$2:$A$63,MATCH('Hívások (2)'!A668,Telefonkönyv!$C$2:$C$63,0))," ",INDEX(Telefonkönyv!$B$2:$B$63,MATCH('Hívások (2)'!A668,Telefonkönyv!$C$2:$C$63,0)))</f>
        <v>Fosztó Gábor ügyintéző</v>
      </c>
      <c r="G668" s="5">
        <f t="shared" si="51"/>
        <v>605</v>
      </c>
      <c r="H668" s="11" t="b">
        <f t="shared" si="52"/>
        <v>0</v>
      </c>
      <c r="I668" s="11" t="b">
        <f t="shared" si="53"/>
        <v>0</v>
      </c>
      <c r="J668" s="11" t="b">
        <f t="shared" si="54"/>
        <v>1</v>
      </c>
    </row>
    <row r="669" spans="1:10" x14ac:dyDescent="0.25">
      <c r="A669">
        <v>109</v>
      </c>
      <c r="B669" t="s">
        <v>15</v>
      </c>
      <c r="C669" s="3">
        <v>39976.466377314813</v>
      </c>
      <c r="D669" s="3">
        <v>39976.473333333335</v>
      </c>
      <c r="E669" s="2">
        <f t="shared" si="50"/>
        <v>6.9560185220325366E-3</v>
      </c>
      <c r="F669" t="str">
        <f>CONCATENATE(INDEX(Telefonkönyv!$A$2:$A$63,MATCH('Hívások (2)'!A669,Telefonkönyv!$C$2:$C$63,0))," ",INDEX(Telefonkönyv!$B$2:$B$63,MATCH('Hívások (2)'!A669,Telefonkönyv!$C$2:$C$63,0)))</f>
        <v>Lovas Imre ügyintéző</v>
      </c>
      <c r="G669" s="5">
        <f t="shared" si="51"/>
        <v>995</v>
      </c>
      <c r="H669" s="11" t="b">
        <f t="shared" si="52"/>
        <v>0</v>
      </c>
      <c r="I669" s="11" t="b">
        <f t="shared" si="53"/>
        <v>0</v>
      </c>
      <c r="J669" s="11" t="b">
        <f t="shared" si="54"/>
        <v>1</v>
      </c>
    </row>
    <row r="670" spans="1:10" x14ac:dyDescent="0.25">
      <c r="A670">
        <v>149</v>
      </c>
      <c r="B670" t="s">
        <v>7</v>
      </c>
      <c r="C670" s="3">
        <v>39976.466469907406</v>
      </c>
      <c r="D670" s="3">
        <v>39976.489722222221</v>
      </c>
      <c r="E670" s="2">
        <f t="shared" si="50"/>
        <v>2.3252314815181307E-2</v>
      </c>
      <c r="F670" t="str">
        <f>CONCATENATE(INDEX(Telefonkönyv!$A$2:$A$63,MATCH('Hívások (2)'!A670,Telefonkönyv!$C$2:$C$63,0))," ",INDEX(Telefonkönyv!$B$2:$B$63,MATCH('Hívások (2)'!A670,Telefonkönyv!$C$2:$C$63,0)))</f>
        <v>Kerekes Zoltán középvezető</v>
      </c>
      <c r="G670" s="5">
        <f t="shared" si="51"/>
        <v>2600</v>
      </c>
      <c r="H670" s="11" t="b">
        <f t="shared" si="52"/>
        <v>0</v>
      </c>
      <c r="I670" s="11" t="b">
        <f t="shared" si="53"/>
        <v>0</v>
      </c>
      <c r="J670" s="11" t="b">
        <f t="shared" si="54"/>
        <v>1</v>
      </c>
    </row>
    <row r="671" spans="1:10" x14ac:dyDescent="0.25">
      <c r="A671">
        <v>112</v>
      </c>
      <c r="B671" t="s">
        <v>13</v>
      </c>
      <c r="C671" s="3">
        <v>39976.467141203706</v>
      </c>
      <c r="D671" s="3">
        <v>39976.493055555555</v>
      </c>
      <c r="E671" s="2">
        <f t="shared" si="50"/>
        <v>2.5914351848769002E-2</v>
      </c>
      <c r="F671" t="str">
        <f>CONCATENATE(INDEX(Telefonkönyv!$A$2:$A$63,MATCH('Hívások (2)'!A671,Telefonkönyv!$C$2:$C$63,0))," ",INDEX(Telefonkönyv!$B$2:$B$63,MATCH('Hívások (2)'!A671,Telefonkönyv!$C$2:$C$63,0)))</f>
        <v>Tóth Vanda ügyintéző</v>
      </c>
      <c r="G671" s="5">
        <f t="shared" si="51"/>
        <v>3085</v>
      </c>
      <c r="H671" s="11" t="b">
        <f t="shared" si="52"/>
        <v>0</v>
      </c>
      <c r="I671" s="11" t="b">
        <f t="shared" si="53"/>
        <v>0</v>
      </c>
      <c r="J671" s="11" t="b">
        <f t="shared" si="54"/>
        <v>1</v>
      </c>
    </row>
    <row r="672" spans="1:10" x14ac:dyDescent="0.25">
      <c r="A672">
        <v>118</v>
      </c>
      <c r="B672" t="s">
        <v>5</v>
      </c>
      <c r="C672" s="3">
        <v>39976.468275462961</v>
      </c>
      <c r="D672" s="3">
        <v>39976.502986111111</v>
      </c>
      <c r="E672" s="2">
        <f t="shared" si="50"/>
        <v>3.4710648149484769E-2</v>
      </c>
      <c r="F672" t="str">
        <f>CONCATENATE(INDEX(Telefonkönyv!$A$2:$A$63,MATCH('Hívások (2)'!A672,Telefonkönyv!$C$2:$C$63,0))," ",INDEX(Telefonkönyv!$B$2:$B$63,MATCH('Hívások (2)'!A672,Telefonkönyv!$C$2:$C$63,0)))</f>
        <v>Ondrejó Anna ügyintéző</v>
      </c>
      <c r="G672" s="5">
        <f t="shared" si="51"/>
        <v>4045</v>
      </c>
      <c r="H672" s="11" t="b">
        <f t="shared" si="52"/>
        <v>0</v>
      </c>
      <c r="I672" s="11" t="b">
        <f t="shared" si="53"/>
        <v>0</v>
      </c>
      <c r="J672" s="11" t="b">
        <f t="shared" si="54"/>
        <v>1</v>
      </c>
    </row>
    <row r="673" spans="1:10" x14ac:dyDescent="0.25">
      <c r="A673">
        <v>143</v>
      </c>
      <c r="B673" t="s">
        <v>9</v>
      </c>
      <c r="C673" s="3">
        <v>39976.471134259256</v>
      </c>
      <c r="D673" s="3">
        <v>39976.508252314816</v>
      </c>
      <c r="E673" s="2">
        <f t="shared" si="50"/>
        <v>3.7118055559403729E-2</v>
      </c>
      <c r="F673" t="str">
        <f>CONCATENATE(INDEX(Telefonkönyv!$A$2:$A$63,MATCH('Hívások (2)'!A673,Telefonkönyv!$C$2:$C$63,0))," ",INDEX(Telefonkönyv!$B$2:$B$63,MATCH('Hívások (2)'!A673,Telefonkönyv!$C$2:$C$63,0)))</f>
        <v>Tringel Franciska ügyintéző</v>
      </c>
      <c r="G673" s="5">
        <f t="shared" si="51"/>
        <v>4100</v>
      </c>
      <c r="H673" s="11" t="b">
        <f t="shared" si="52"/>
        <v>0</v>
      </c>
      <c r="I673" s="11" t="b">
        <f t="shared" si="53"/>
        <v>0</v>
      </c>
      <c r="J673" s="11" t="b">
        <f t="shared" si="54"/>
        <v>1</v>
      </c>
    </row>
    <row r="674" spans="1:10" x14ac:dyDescent="0.25">
      <c r="A674">
        <v>160</v>
      </c>
      <c r="B674" t="s">
        <v>14</v>
      </c>
      <c r="C674" s="3">
        <v>39976.471990740742</v>
      </c>
      <c r="D674" s="3">
        <v>39976.489490740743</v>
      </c>
      <c r="E674" s="2">
        <f t="shared" si="50"/>
        <v>1.750000000174623E-2</v>
      </c>
      <c r="F674" t="str">
        <f>CONCATENATE(INDEX(Telefonkönyv!$A$2:$A$63,MATCH('Hívások (2)'!A674,Telefonkönyv!$C$2:$C$63,0))," ",INDEX(Telefonkönyv!$B$2:$B$63,MATCH('Hívások (2)'!A674,Telefonkönyv!$C$2:$C$63,0)))</f>
        <v>Fosztó Gábor ügyintéző</v>
      </c>
      <c r="G674" s="5">
        <f t="shared" si="51"/>
        <v>2125</v>
      </c>
      <c r="H674" s="11" t="b">
        <f t="shared" si="52"/>
        <v>0</v>
      </c>
      <c r="I674" s="11" t="b">
        <f t="shared" si="53"/>
        <v>0</v>
      </c>
      <c r="J674" s="11" t="b">
        <f t="shared" si="54"/>
        <v>1</v>
      </c>
    </row>
    <row r="675" spans="1:10" x14ac:dyDescent="0.25">
      <c r="A675">
        <v>146</v>
      </c>
      <c r="B675" t="s">
        <v>5</v>
      </c>
      <c r="C675" s="3">
        <v>39976.472870370373</v>
      </c>
      <c r="D675" s="3">
        <v>39976.474537037036</v>
      </c>
      <c r="E675" s="2">
        <f t="shared" si="50"/>
        <v>1.6666666633682325E-3</v>
      </c>
      <c r="F675" t="str">
        <f>CONCATENATE(INDEX(Telefonkönyv!$A$2:$A$63,MATCH('Hívások (2)'!A675,Telefonkönyv!$C$2:$C$63,0))," ",INDEX(Telefonkönyv!$B$2:$B$63,MATCH('Hívások (2)'!A675,Telefonkönyv!$C$2:$C$63,0)))</f>
        <v>Bartus Sándor felsővezető</v>
      </c>
      <c r="G675" s="5">
        <f t="shared" si="51"/>
        <v>285</v>
      </c>
      <c r="H675" s="11" t="b">
        <f t="shared" si="52"/>
        <v>0</v>
      </c>
      <c r="I675" s="11" t="b">
        <f t="shared" si="53"/>
        <v>0</v>
      </c>
      <c r="J675" s="11" t="b">
        <f t="shared" si="54"/>
        <v>1</v>
      </c>
    </row>
    <row r="676" spans="1:10" x14ac:dyDescent="0.25">
      <c r="A676">
        <v>130</v>
      </c>
      <c r="B676" t="s">
        <v>10</v>
      </c>
      <c r="C676" s="3">
        <v>39976.47320601852</v>
      </c>
      <c r="D676" s="3">
        <v>39976.505254629628</v>
      </c>
      <c r="E676" s="2">
        <f t="shared" si="50"/>
        <v>3.2048611108621117E-2</v>
      </c>
      <c r="F676" t="str">
        <f>CONCATENATE(INDEX(Telefonkönyv!$A$2:$A$63,MATCH('Hívások (2)'!A676,Telefonkönyv!$C$2:$C$63,0))," ",INDEX(Telefonkönyv!$B$2:$B$63,MATCH('Hívások (2)'!A676,Telefonkönyv!$C$2:$C$63,0)))</f>
        <v>Gál Zsuzsa ügyintéző</v>
      </c>
      <c r="G676" s="5">
        <f t="shared" si="51"/>
        <v>4055</v>
      </c>
      <c r="H676" s="11" t="b">
        <f t="shared" si="52"/>
        <v>0</v>
      </c>
      <c r="I676" s="11" t="b">
        <f t="shared" si="53"/>
        <v>0</v>
      </c>
      <c r="J676" s="11" t="b">
        <f t="shared" si="54"/>
        <v>1</v>
      </c>
    </row>
    <row r="677" spans="1:10" x14ac:dyDescent="0.25">
      <c r="A677">
        <v>105</v>
      </c>
      <c r="B677" t="s">
        <v>10</v>
      </c>
      <c r="C677" s="3">
        <v>39976.47415509259</v>
      </c>
      <c r="D677" s="3">
        <v>39976.491863425923</v>
      </c>
      <c r="E677" s="2">
        <f t="shared" si="50"/>
        <v>1.7708333332848269E-2</v>
      </c>
      <c r="F677" t="str">
        <f>CONCATENATE(INDEX(Telefonkönyv!$A$2:$A$63,MATCH('Hívások (2)'!A677,Telefonkönyv!$C$2:$C$63,0))," ",INDEX(Telefonkönyv!$B$2:$B$63,MATCH('Hívások (2)'!A677,Telefonkönyv!$C$2:$C$63,0)))</f>
        <v>Vadász Iván középvezető</v>
      </c>
      <c r="G677" s="5">
        <f t="shared" si="51"/>
        <v>2270</v>
      </c>
      <c r="H677" s="11" t="b">
        <f t="shared" si="52"/>
        <v>0</v>
      </c>
      <c r="I677" s="11" t="b">
        <f t="shared" si="53"/>
        <v>0</v>
      </c>
      <c r="J677" s="11" t="b">
        <f t="shared" si="54"/>
        <v>1</v>
      </c>
    </row>
    <row r="678" spans="1:10" x14ac:dyDescent="0.25">
      <c r="A678">
        <v>146</v>
      </c>
      <c r="B678" t="s">
        <v>5</v>
      </c>
      <c r="C678" s="3">
        <v>39976.483252314814</v>
      </c>
      <c r="D678" s="3">
        <v>39976.490925925929</v>
      </c>
      <c r="E678" s="2">
        <f t="shared" si="50"/>
        <v>7.6736111150239594E-3</v>
      </c>
      <c r="F678" t="str">
        <f>CONCATENATE(INDEX(Telefonkönyv!$A$2:$A$63,MATCH('Hívások (2)'!A678,Telefonkönyv!$C$2:$C$63,0))," ",INDEX(Telefonkönyv!$B$2:$B$63,MATCH('Hívások (2)'!A678,Telefonkönyv!$C$2:$C$63,0)))</f>
        <v>Bartus Sándor felsővezető</v>
      </c>
      <c r="G678" s="5">
        <f t="shared" si="51"/>
        <v>1005</v>
      </c>
      <c r="H678" s="11" t="b">
        <f t="shared" si="52"/>
        <v>0</v>
      </c>
      <c r="I678" s="11" t="b">
        <f t="shared" si="53"/>
        <v>0</v>
      </c>
      <c r="J678" s="11" t="b">
        <f t="shared" si="54"/>
        <v>1</v>
      </c>
    </row>
    <row r="679" spans="1:10" x14ac:dyDescent="0.25">
      <c r="A679">
        <v>153</v>
      </c>
      <c r="B679" t="s">
        <v>7</v>
      </c>
      <c r="C679" s="3">
        <v>39976.485983796294</v>
      </c>
      <c r="D679" s="3">
        <v>39976.486400462964</v>
      </c>
      <c r="E679" s="2">
        <f t="shared" si="50"/>
        <v>4.1666666948003694E-4</v>
      </c>
      <c r="F679" t="str">
        <f>CONCATENATE(INDEX(Telefonkönyv!$A$2:$A$63,MATCH('Hívások (2)'!A679,Telefonkönyv!$C$2:$C$63,0))," ",INDEX(Telefonkönyv!$B$2:$B$63,MATCH('Hívások (2)'!A679,Telefonkönyv!$C$2:$C$63,0)))</f>
        <v>Bozsó Zsolt ügyintéző</v>
      </c>
      <c r="G679" s="5">
        <f t="shared" si="51"/>
        <v>125</v>
      </c>
      <c r="H679" s="11" t="b">
        <f t="shared" si="52"/>
        <v>0</v>
      </c>
      <c r="I679" s="11" t="b">
        <f t="shared" si="53"/>
        <v>0</v>
      </c>
      <c r="J679" s="11" t="b">
        <f t="shared" si="54"/>
        <v>1</v>
      </c>
    </row>
    <row r="680" spans="1:10" x14ac:dyDescent="0.25">
      <c r="A680">
        <v>132</v>
      </c>
      <c r="B680" t="s">
        <v>5</v>
      </c>
      <c r="C680" s="3">
        <v>39976.486539351848</v>
      </c>
      <c r="D680" s="3">
        <v>39976.525451388887</v>
      </c>
      <c r="E680" s="2">
        <f t="shared" si="50"/>
        <v>3.8912037038244307E-2</v>
      </c>
      <c r="F680" t="str">
        <f>CONCATENATE(INDEX(Telefonkönyv!$A$2:$A$63,MATCH('Hívások (2)'!A680,Telefonkönyv!$C$2:$C$63,0))," ",INDEX(Telefonkönyv!$B$2:$B$63,MATCH('Hívások (2)'!A680,Telefonkönyv!$C$2:$C$63,0)))</f>
        <v>Pap Zsófia ügyintéző</v>
      </c>
      <c r="G680" s="5">
        <f t="shared" si="51"/>
        <v>4605</v>
      </c>
      <c r="H680" s="11" t="b">
        <f t="shared" si="52"/>
        <v>0</v>
      </c>
      <c r="I680" s="11" t="b">
        <f t="shared" si="53"/>
        <v>0</v>
      </c>
      <c r="J680" s="11" t="b">
        <f t="shared" si="54"/>
        <v>1</v>
      </c>
    </row>
    <row r="681" spans="1:10" x14ac:dyDescent="0.25">
      <c r="A681">
        <v>127</v>
      </c>
      <c r="B681" t="s">
        <v>4</v>
      </c>
      <c r="C681" s="3">
        <v>39976.487754629627</v>
      </c>
      <c r="D681" s="3">
        <v>39976.493217592593</v>
      </c>
      <c r="E681" s="2">
        <f t="shared" si="50"/>
        <v>5.4629629667033441E-3</v>
      </c>
      <c r="F681" t="str">
        <f>CONCATENATE(INDEX(Telefonkönyv!$A$2:$A$63,MATCH('Hívások (2)'!A681,Telefonkönyv!$C$2:$C$63,0))," ",INDEX(Telefonkönyv!$B$2:$B$63,MATCH('Hívások (2)'!A681,Telefonkönyv!$C$2:$C$63,0)))</f>
        <v>Polgár Zsuzsa ügyintéző</v>
      </c>
      <c r="G681" s="5">
        <f t="shared" si="51"/>
        <v>620</v>
      </c>
      <c r="H681" s="11" t="b">
        <f t="shared" si="52"/>
        <v>0</v>
      </c>
      <c r="I681" s="11" t="b">
        <f t="shared" si="53"/>
        <v>0</v>
      </c>
      <c r="J681" s="11" t="b">
        <f t="shared" si="54"/>
        <v>1</v>
      </c>
    </row>
    <row r="682" spans="1:10" x14ac:dyDescent="0.25">
      <c r="A682">
        <v>126</v>
      </c>
      <c r="B682" t="s">
        <v>4</v>
      </c>
      <c r="C682" s="3">
        <v>39976.487812500003</v>
      </c>
      <c r="D682" s="3">
        <v>39976.520439814813</v>
      </c>
      <c r="E682" s="2">
        <f t="shared" si="50"/>
        <v>3.2627314809360541E-2</v>
      </c>
      <c r="F682" t="str">
        <f>CONCATENATE(INDEX(Telefonkönyv!$A$2:$A$63,MATCH('Hívások (2)'!A682,Telefonkönyv!$C$2:$C$63,0))," ",INDEX(Telefonkönyv!$B$2:$B$63,MATCH('Hívások (2)'!A682,Telefonkönyv!$C$2:$C$63,0)))</f>
        <v>Hadviga Márton ügyintéző</v>
      </c>
      <c r="G682" s="5">
        <f t="shared" si="51"/>
        <v>3350</v>
      </c>
      <c r="H682" s="11" t="b">
        <f t="shared" si="52"/>
        <v>0</v>
      </c>
      <c r="I682" s="11" t="b">
        <f t="shared" si="53"/>
        <v>0</v>
      </c>
      <c r="J682" s="11" t="b">
        <f t="shared" si="54"/>
        <v>1</v>
      </c>
    </row>
    <row r="683" spans="1:10" x14ac:dyDescent="0.25">
      <c r="A683">
        <v>124</v>
      </c>
      <c r="B683" t="s">
        <v>13</v>
      </c>
      <c r="C683" s="3">
        <v>39976.502210648148</v>
      </c>
      <c r="D683" s="3">
        <v>39976.524918981479</v>
      </c>
      <c r="E683" s="2">
        <f t="shared" si="50"/>
        <v>2.2708333330228925E-2</v>
      </c>
      <c r="F683" t="str">
        <f>CONCATENATE(INDEX(Telefonkönyv!$A$2:$A$63,MATCH('Hívások (2)'!A683,Telefonkönyv!$C$2:$C$63,0))," ",INDEX(Telefonkönyv!$B$2:$B$63,MATCH('Hívások (2)'!A683,Telefonkönyv!$C$2:$C$63,0)))</f>
        <v>Gelencsér László ügyintéző</v>
      </c>
      <c r="G683" s="5">
        <f t="shared" si="51"/>
        <v>2685</v>
      </c>
      <c r="H683" s="11" t="b">
        <f t="shared" si="52"/>
        <v>0</v>
      </c>
      <c r="I683" s="11" t="b">
        <f t="shared" si="53"/>
        <v>0</v>
      </c>
      <c r="J683" s="11" t="b">
        <f t="shared" si="54"/>
        <v>1</v>
      </c>
    </row>
    <row r="684" spans="1:10" x14ac:dyDescent="0.25">
      <c r="A684">
        <v>138</v>
      </c>
      <c r="B684" t="s">
        <v>5</v>
      </c>
      <c r="C684" s="3">
        <v>39976.50236111111</v>
      </c>
      <c r="D684" s="3">
        <v>39976.522453703707</v>
      </c>
      <c r="E684" s="2">
        <f t="shared" si="50"/>
        <v>2.0092592596483883E-2</v>
      </c>
      <c r="F684" t="str">
        <f>CONCATENATE(INDEX(Telefonkönyv!$A$2:$A$63,MATCH('Hívások (2)'!A684,Telefonkönyv!$C$2:$C$63,0))," ",INDEX(Telefonkönyv!$B$2:$B$63,MATCH('Hívások (2)'!A684,Telefonkönyv!$C$2:$C$63,0)))</f>
        <v>Cserta Péter ügyintéző</v>
      </c>
      <c r="G684" s="5">
        <f t="shared" si="51"/>
        <v>2365</v>
      </c>
      <c r="H684" s="11" t="b">
        <f t="shared" si="52"/>
        <v>0</v>
      </c>
      <c r="I684" s="11" t="b">
        <f t="shared" si="53"/>
        <v>0</v>
      </c>
      <c r="J684" s="11" t="b">
        <f t="shared" si="54"/>
        <v>1</v>
      </c>
    </row>
    <row r="685" spans="1:10" x14ac:dyDescent="0.25">
      <c r="A685">
        <v>162</v>
      </c>
      <c r="B685" t="s">
        <v>5</v>
      </c>
      <c r="C685" s="3">
        <v>39976.503136574072</v>
      </c>
      <c r="D685" s="3">
        <v>39976.525266203702</v>
      </c>
      <c r="E685" s="2">
        <f t="shared" si="50"/>
        <v>2.21296296294895E-2</v>
      </c>
      <c r="F685" t="str">
        <f>CONCATENATE(INDEX(Telefonkönyv!$A$2:$A$63,MATCH('Hívások (2)'!A685,Telefonkönyv!$C$2:$C$63,0))," ",INDEX(Telefonkönyv!$B$2:$B$63,MATCH('Hívások (2)'!A685,Telefonkönyv!$C$2:$C$63,0)))</f>
        <v>Mészöly Endre ügyintéző</v>
      </c>
      <c r="G685" s="5">
        <f t="shared" si="51"/>
        <v>2605</v>
      </c>
      <c r="H685" s="11" t="b">
        <f t="shared" si="52"/>
        <v>0</v>
      </c>
      <c r="I685" s="11" t="b">
        <f t="shared" si="53"/>
        <v>0</v>
      </c>
      <c r="J685" s="11" t="b">
        <f t="shared" si="54"/>
        <v>1</v>
      </c>
    </row>
    <row r="686" spans="1:10" x14ac:dyDescent="0.25">
      <c r="A686">
        <v>159</v>
      </c>
      <c r="B686" t="s">
        <v>4</v>
      </c>
      <c r="C686" s="3">
        <v>39976.504756944443</v>
      </c>
      <c r="D686" s="3">
        <v>39976.508506944447</v>
      </c>
      <c r="E686" s="2">
        <f t="shared" si="50"/>
        <v>3.7500000034924597E-3</v>
      </c>
      <c r="F686" t="str">
        <f>CONCATENATE(INDEX(Telefonkönyv!$A$2:$A$63,MATCH('Hívások (2)'!A686,Telefonkönyv!$C$2:$C$63,0))," ",INDEX(Telefonkönyv!$B$2:$B$63,MATCH('Hívások (2)'!A686,Telefonkönyv!$C$2:$C$63,0)))</f>
        <v>Pap Nikolett ügyintéző</v>
      </c>
      <c r="G686" s="5">
        <f t="shared" si="51"/>
        <v>480</v>
      </c>
      <c r="H686" s="11" t="b">
        <f t="shared" si="52"/>
        <v>0</v>
      </c>
      <c r="I686" s="11" t="b">
        <f t="shared" si="53"/>
        <v>0</v>
      </c>
      <c r="J686" s="11" t="b">
        <f t="shared" si="54"/>
        <v>1</v>
      </c>
    </row>
    <row r="687" spans="1:10" x14ac:dyDescent="0.25">
      <c r="A687">
        <v>134</v>
      </c>
      <c r="B687" t="s">
        <v>4</v>
      </c>
      <c r="C687" s="3">
        <v>39976.507175925923</v>
      </c>
      <c r="D687" s="3">
        <v>39976.538807870369</v>
      </c>
      <c r="E687" s="2">
        <f t="shared" si="50"/>
        <v>3.1631944446417037E-2</v>
      </c>
      <c r="F687" t="str">
        <f>CONCATENATE(INDEX(Telefonkönyv!$A$2:$A$63,MATCH('Hívások (2)'!A687,Telefonkönyv!$C$2:$C$63,0))," ",INDEX(Telefonkönyv!$B$2:$B$63,MATCH('Hívások (2)'!A687,Telefonkönyv!$C$2:$C$63,0)))</f>
        <v>Kurinyec Kinga ügyintéző</v>
      </c>
      <c r="G687" s="5">
        <f t="shared" si="51"/>
        <v>3280</v>
      </c>
      <c r="H687" s="11" t="b">
        <f t="shared" si="52"/>
        <v>0</v>
      </c>
      <c r="I687" s="11" t="b">
        <f t="shared" si="53"/>
        <v>0</v>
      </c>
      <c r="J687" s="11" t="b">
        <f t="shared" si="54"/>
        <v>1</v>
      </c>
    </row>
    <row r="688" spans="1:10" x14ac:dyDescent="0.25">
      <c r="A688">
        <v>129</v>
      </c>
      <c r="B688" t="s">
        <v>5</v>
      </c>
      <c r="C688" s="3">
        <v>39976.508171296293</v>
      </c>
      <c r="D688" s="3">
        <v>39976.533761574072</v>
      </c>
      <c r="E688" s="2">
        <f t="shared" si="50"/>
        <v>2.5590277778974269E-2</v>
      </c>
      <c r="F688" t="str">
        <f>CONCATENATE(INDEX(Telefonkönyv!$A$2:$A$63,MATCH('Hívások (2)'!A688,Telefonkönyv!$C$2:$C$63,0))," ",INDEX(Telefonkönyv!$B$2:$B$63,MATCH('Hívások (2)'!A688,Telefonkönyv!$C$2:$C$63,0)))</f>
        <v>Huszár Ildikó középvezető</v>
      </c>
      <c r="G688" s="5">
        <f t="shared" si="51"/>
        <v>3005</v>
      </c>
      <c r="H688" s="11" t="b">
        <f t="shared" si="52"/>
        <v>0</v>
      </c>
      <c r="I688" s="11" t="b">
        <f t="shared" si="53"/>
        <v>0</v>
      </c>
      <c r="J688" s="11" t="b">
        <f t="shared" si="54"/>
        <v>1</v>
      </c>
    </row>
    <row r="689" spans="1:10" x14ac:dyDescent="0.25">
      <c r="A689">
        <v>152</v>
      </c>
      <c r="B689" t="s">
        <v>6</v>
      </c>
      <c r="C689" s="3">
        <v>39976.509039351855</v>
      </c>
      <c r="D689" s="3">
        <v>39976.517824074072</v>
      </c>
      <c r="E689" s="2">
        <f t="shared" si="50"/>
        <v>8.7847222166601568E-3</v>
      </c>
      <c r="F689" t="str">
        <f>CONCATENATE(INDEX(Telefonkönyv!$A$2:$A$63,MATCH('Hívások (2)'!A689,Telefonkönyv!$C$2:$C$63,0))," ",INDEX(Telefonkönyv!$B$2:$B$63,MATCH('Hívások (2)'!A689,Telefonkönyv!$C$2:$C$63,0)))</f>
        <v>Viola Klára ügyintéző</v>
      </c>
      <c r="G689" s="5">
        <f t="shared" si="51"/>
        <v>1085</v>
      </c>
      <c r="H689" s="11" t="b">
        <f t="shared" si="52"/>
        <v>0</v>
      </c>
      <c r="I689" s="11" t="b">
        <f t="shared" si="53"/>
        <v>0</v>
      </c>
      <c r="J689" s="11" t="b">
        <f t="shared" si="54"/>
        <v>1</v>
      </c>
    </row>
    <row r="690" spans="1:10" x14ac:dyDescent="0.25">
      <c r="A690">
        <v>146</v>
      </c>
      <c r="B690" t="s">
        <v>7</v>
      </c>
      <c r="C690" s="3">
        <v>39976.509965277779</v>
      </c>
      <c r="D690" s="3">
        <v>39976.549456018518</v>
      </c>
      <c r="E690" s="2">
        <f t="shared" si="50"/>
        <v>3.9490740738983732E-2</v>
      </c>
      <c r="F690" t="str">
        <f>CONCATENATE(INDEX(Telefonkönyv!$A$2:$A$63,MATCH('Hívások (2)'!A690,Telefonkönyv!$C$2:$C$63,0))," ",INDEX(Telefonkönyv!$B$2:$B$63,MATCH('Hívások (2)'!A690,Telefonkönyv!$C$2:$C$63,0)))</f>
        <v>Bartus Sándor felsővezető</v>
      </c>
      <c r="G690" s="5">
        <f t="shared" si="51"/>
        <v>4325</v>
      </c>
      <c r="H690" s="11" t="b">
        <f t="shared" si="52"/>
        <v>0</v>
      </c>
      <c r="I690" s="11" t="b">
        <f t="shared" si="53"/>
        <v>0</v>
      </c>
      <c r="J690" s="11" t="b">
        <f t="shared" si="54"/>
        <v>1</v>
      </c>
    </row>
    <row r="691" spans="1:10" x14ac:dyDescent="0.25">
      <c r="A691">
        <v>140</v>
      </c>
      <c r="B691" t="s">
        <v>5</v>
      </c>
      <c r="C691" s="3">
        <v>39976.512060185189</v>
      </c>
      <c r="D691" s="3">
        <v>39976.527766203704</v>
      </c>
      <c r="E691" s="2">
        <f t="shared" si="50"/>
        <v>1.5706018515629694E-2</v>
      </c>
      <c r="F691" t="str">
        <f>CONCATENATE(INDEX(Telefonkönyv!$A$2:$A$63,MATCH('Hívások (2)'!A691,Telefonkönyv!$C$2:$C$63,0))," ",INDEX(Telefonkönyv!$B$2:$B$63,MATCH('Hívások (2)'!A691,Telefonkönyv!$C$2:$C$63,0)))</f>
        <v>Szunomár Flóra ügyintéző</v>
      </c>
      <c r="G691" s="5">
        <f t="shared" si="51"/>
        <v>1885</v>
      </c>
      <c r="H691" s="11" t="b">
        <f t="shared" si="52"/>
        <v>0</v>
      </c>
      <c r="I691" s="11" t="b">
        <f t="shared" si="53"/>
        <v>0</v>
      </c>
      <c r="J691" s="11" t="b">
        <f t="shared" si="54"/>
        <v>1</v>
      </c>
    </row>
    <row r="692" spans="1:10" x14ac:dyDescent="0.25">
      <c r="A692">
        <v>102</v>
      </c>
      <c r="B692" t="s">
        <v>11</v>
      </c>
      <c r="C692" s="3">
        <v>39976.513611111113</v>
      </c>
      <c r="D692" s="3">
        <v>39976.532187500001</v>
      </c>
      <c r="E692" s="2">
        <f t="shared" si="50"/>
        <v>1.8576388887595385E-2</v>
      </c>
      <c r="F692" t="str">
        <f>CONCATENATE(INDEX(Telefonkönyv!$A$2:$A$63,MATCH('Hívások (2)'!A692,Telefonkönyv!$C$2:$C$63,0))," ",INDEX(Telefonkönyv!$B$2:$B$63,MATCH('Hívások (2)'!A692,Telefonkönyv!$C$2:$C$63,0)))</f>
        <v>Csurgó Tivadar ügyintéző</v>
      </c>
      <c r="G692" s="5">
        <f t="shared" si="51"/>
        <v>2205</v>
      </c>
      <c r="H692" s="11" t="b">
        <f t="shared" si="52"/>
        <v>0</v>
      </c>
      <c r="I692" s="11" t="b">
        <f t="shared" si="53"/>
        <v>0</v>
      </c>
      <c r="J692" s="11" t="b">
        <f t="shared" si="54"/>
        <v>1</v>
      </c>
    </row>
    <row r="693" spans="1:10" x14ac:dyDescent="0.25">
      <c r="A693">
        <v>143</v>
      </c>
      <c r="B693" t="s">
        <v>9</v>
      </c>
      <c r="C693" s="3">
        <v>39976.52144675926</v>
      </c>
      <c r="D693" s="3">
        <v>39976.555486111109</v>
      </c>
      <c r="E693" s="2">
        <f t="shared" si="50"/>
        <v>3.403935184906004E-2</v>
      </c>
      <c r="F693" t="str">
        <f>CONCATENATE(INDEX(Telefonkönyv!$A$2:$A$63,MATCH('Hívások (2)'!A693,Telefonkönyv!$C$2:$C$63,0))," ",INDEX(Telefonkönyv!$B$2:$B$63,MATCH('Hívások (2)'!A693,Telefonkönyv!$C$2:$C$63,0)))</f>
        <v>Tringel Franciska ügyintéző</v>
      </c>
      <c r="G693" s="5">
        <f t="shared" si="51"/>
        <v>3800</v>
      </c>
      <c r="H693" s="11" t="b">
        <f t="shared" si="52"/>
        <v>0</v>
      </c>
      <c r="I693" s="11" t="b">
        <f t="shared" si="53"/>
        <v>0</v>
      </c>
      <c r="J693" s="11" t="b">
        <f t="shared" si="54"/>
        <v>1</v>
      </c>
    </row>
    <row r="694" spans="1:10" x14ac:dyDescent="0.25">
      <c r="A694">
        <v>113</v>
      </c>
      <c r="B694" t="s">
        <v>7</v>
      </c>
      <c r="C694" s="3">
        <v>39976.524305555555</v>
      </c>
      <c r="D694" s="3">
        <v>39976.551851851851</v>
      </c>
      <c r="E694" s="2">
        <f t="shared" si="50"/>
        <v>2.7546296296350192E-2</v>
      </c>
      <c r="F694" t="str">
        <f>CONCATENATE(INDEX(Telefonkönyv!$A$2:$A$63,MATCH('Hívások (2)'!A694,Telefonkönyv!$C$2:$C$63,0))," ",INDEX(Telefonkönyv!$B$2:$B$63,MATCH('Hívások (2)'!A694,Telefonkönyv!$C$2:$C$63,0)))</f>
        <v>Toldi Tamás ügyintéző</v>
      </c>
      <c r="G694" s="5">
        <f t="shared" si="51"/>
        <v>3050</v>
      </c>
      <c r="H694" s="11" t="b">
        <f t="shared" si="52"/>
        <v>0</v>
      </c>
      <c r="I694" s="11" t="b">
        <f t="shared" si="53"/>
        <v>0</v>
      </c>
      <c r="J694" s="11" t="b">
        <f t="shared" si="54"/>
        <v>1</v>
      </c>
    </row>
    <row r="695" spans="1:10" x14ac:dyDescent="0.25">
      <c r="A695">
        <v>130</v>
      </c>
      <c r="B695" t="s">
        <v>10</v>
      </c>
      <c r="C695" s="3">
        <v>39976.536053240743</v>
      </c>
      <c r="D695" s="3">
        <v>39976.537465277775</v>
      </c>
      <c r="E695" s="2">
        <f t="shared" si="50"/>
        <v>1.4120370324235409E-3</v>
      </c>
      <c r="F695" t="str">
        <f>CONCATENATE(INDEX(Telefonkönyv!$A$2:$A$63,MATCH('Hívások (2)'!A695,Telefonkönyv!$C$2:$C$63,0))," ",INDEX(Telefonkönyv!$B$2:$B$63,MATCH('Hívások (2)'!A695,Telefonkönyv!$C$2:$C$63,0)))</f>
        <v>Gál Zsuzsa ügyintéző</v>
      </c>
      <c r="G695" s="5">
        <f t="shared" si="51"/>
        <v>315</v>
      </c>
      <c r="H695" s="11" t="b">
        <f t="shared" si="52"/>
        <v>0</v>
      </c>
      <c r="I695" s="11" t="b">
        <f t="shared" si="53"/>
        <v>0</v>
      </c>
      <c r="J695" s="11" t="b">
        <f t="shared" si="54"/>
        <v>1</v>
      </c>
    </row>
    <row r="696" spans="1:10" x14ac:dyDescent="0.25">
      <c r="A696">
        <v>110</v>
      </c>
      <c r="B696" t="s">
        <v>11</v>
      </c>
      <c r="C696" s="3">
        <v>39976.543657407405</v>
      </c>
      <c r="D696" s="3">
        <v>39976.546111111114</v>
      </c>
      <c r="E696" s="2">
        <f t="shared" si="50"/>
        <v>2.4537037097616121E-3</v>
      </c>
      <c r="F696" t="str">
        <f>CONCATENATE(INDEX(Telefonkönyv!$A$2:$A$63,MATCH('Hívások (2)'!A696,Telefonkönyv!$C$2:$C$63,0))," ",INDEX(Telefonkönyv!$B$2:$B$63,MATCH('Hívások (2)'!A696,Telefonkönyv!$C$2:$C$63,0)))</f>
        <v>Tóth Tímea középvezető</v>
      </c>
      <c r="G696" s="5">
        <f t="shared" si="51"/>
        <v>365</v>
      </c>
      <c r="H696" s="11" t="b">
        <f t="shared" si="52"/>
        <v>0</v>
      </c>
      <c r="I696" s="11" t="b">
        <f t="shared" si="53"/>
        <v>0</v>
      </c>
      <c r="J696" s="11" t="b">
        <f t="shared" si="54"/>
        <v>1</v>
      </c>
    </row>
    <row r="697" spans="1:10" x14ac:dyDescent="0.25">
      <c r="A697">
        <v>126</v>
      </c>
      <c r="B697" t="s">
        <v>4</v>
      </c>
      <c r="C697" s="3">
        <v>39976.548530092594</v>
      </c>
      <c r="D697" s="3">
        <v>39976.575370370374</v>
      </c>
      <c r="E697" s="2">
        <f t="shared" si="50"/>
        <v>2.6840277780138422E-2</v>
      </c>
      <c r="F697" t="str">
        <f>CONCATENATE(INDEX(Telefonkönyv!$A$2:$A$63,MATCH('Hívások (2)'!A697,Telefonkönyv!$C$2:$C$63,0))," ",INDEX(Telefonkönyv!$B$2:$B$63,MATCH('Hívások (2)'!A697,Telefonkönyv!$C$2:$C$63,0)))</f>
        <v>Hadviga Márton ügyintéző</v>
      </c>
      <c r="G697" s="5">
        <f t="shared" si="51"/>
        <v>2790</v>
      </c>
      <c r="H697" s="11" t="b">
        <f t="shared" si="52"/>
        <v>0</v>
      </c>
      <c r="I697" s="11" t="b">
        <f t="shared" si="53"/>
        <v>0</v>
      </c>
      <c r="J697" s="11" t="b">
        <f t="shared" si="54"/>
        <v>1</v>
      </c>
    </row>
    <row r="698" spans="1:10" x14ac:dyDescent="0.25">
      <c r="A698">
        <v>147</v>
      </c>
      <c r="B698" t="s">
        <v>4</v>
      </c>
      <c r="C698" s="3">
        <v>39976.549386574072</v>
      </c>
      <c r="D698" s="3">
        <v>39976.567893518521</v>
      </c>
      <c r="E698" s="2">
        <f t="shared" si="50"/>
        <v>1.8506944448745344E-2</v>
      </c>
      <c r="F698" t="str">
        <f>CONCATENATE(INDEX(Telefonkönyv!$A$2:$A$63,MATCH('Hívások (2)'!A698,Telefonkönyv!$C$2:$C$63,0))," ",INDEX(Telefonkönyv!$B$2:$B$63,MATCH('Hívások (2)'!A698,Telefonkönyv!$C$2:$C$63,0)))</f>
        <v>Holman Edit felsővezető</v>
      </c>
      <c r="G698" s="5">
        <f t="shared" si="51"/>
        <v>1950</v>
      </c>
      <c r="H698" s="11" t="b">
        <f t="shared" si="52"/>
        <v>0</v>
      </c>
      <c r="I698" s="11" t="b">
        <f t="shared" si="53"/>
        <v>0</v>
      </c>
      <c r="J698" s="11" t="b">
        <f t="shared" si="54"/>
        <v>1</v>
      </c>
    </row>
    <row r="699" spans="1:10" x14ac:dyDescent="0.25">
      <c r="A699">
        <v>141</v>
      </c>
      <c r="B699" t="s">
        <v>10</v>
      </c>
      <c r="C699" s="3">
        <v>39976.553414351853</v>
      </c>
      <c r="D699" s="3">
        <v>39976.56559027778</v>
      </c>
      <c r="E699" s="2">
        <f t="shared" si="50"/>
        <v>1.2175925927294884E-2</v>
      </c>
      <c r="F699" t="str">
        <f>CONCATENATE(INDEX(Telefonkönyv!$A$2:$A$63,MATCH('Hívások (2)'!A699,Telefonkönyv!$C$2:$C$63,0))," ",INDEX(Telefonkönyv!$B$2:$B$63,MATCH('Hívások (2)'!A699,Telefonkönyv!$C$2:$C$63,0)))</f>
        <v>Harmath Szabolcs ügyintéző</v>
      </c>
      <c r="G699" s="5">
        <f t="shared" si="51"/>
        <v>1590</v>
      </c>
      <c r="H699" s="11" t="b">
        <f t="shared" si="52"/>
        <v>0</v>
      </c>
      <c r="I699" s="11" t="b">
        <f t="shared" si="53"/>
        <v>0</v>
      </c>
      <c r="J699" s="11" t="b">
        <f t="shared" si="54"/>
        <v>1</v>
      </c>
    </row>
    <row r="700" spans="1:10" x14ac:dyDescent="0.25">
      <c r="A700">
        <v>104</v>
      </c>
      <c r="B700" t="s">
        <v>5</v>
      </c>
      <c r="C700" s="3">
        <v>39976.560173611113</v>
      </c>
      <c r="D700" s="3">
        <v>39976.580879629626</v>
      </c>
      <c r="E700" s="2">
        <f t="shared" si="50"/>
        <v>2.0706018513010349E-2</v>
      </c>
      <c r="F700" t="str">
        <f>CONCATENATE(INDEX(Telefonkönyv!$A$2:$A$63,MATCH('Hívások (2)'!A700,Telefonkönyv!$C$2:$C$63,0))," ",INDEX(Telefonkönyv!$B$2:$B$63,MATCH('Hívások (2)'!A700,Telefonkönyv!$C$2:$C$63,0)))</f>
        <v>Laki Tamara ügyintéző</v>
      </c>
      <c r="G700" s="5">
        <f t="shared" si="51"/>
        <v>2445</v>
      </c>
      <c r="H700" s="11" t="b">
        <f t="shared" si="52"/>
        <v>0</v>
      </c>
      <c r="I700" s="11" t="b">
        <f t="shared" si="53"/>
        <v>0</v>
      </c>
      <c r="J700" s="11" t="b">
        <f t="shared" si="54"/>
        <v>0</v>
      </c>
    </row>
    <row r="701" spans="1:10" x14ac:dyDescent="0.25">
      <c r="A701">
        <v>145</v>
      </c>
      <c r="B701" t="s">
        <v>12</v>
      </c>
      <c r="C701" s="3">
        <v>39976.561331018522</v>
      </c>
      <c r="D701" s="3">
        <v>39976.594872685186</v>
      </c>
      <c r="E701" s="2">
        <f t="shared" si="50"/>
        <v>3.3541666663950309E-2</v>
      </c>
      <c r="F701" t="str">
        <f>CONCATENATE(INDEX(Telefonkönyv!$A$2:$A$63,MATCH('Hívások (2)'!A701,Telefonkönyv!$C$2:$C$63,0))," ",INDEX(Telefonkönyv!$B$2:$B$63,MATCH('Hívások (2)'!A701,Telefonkönyv!$C$2:$C$63,0)))</f>
        <v>Bednai Linda ügyintéző</v>
      </c>
      <c r="G701" s="5">
        <f t="shared" si="51"/>
        <v>3725</v>
      </c>
      <c r="H701" s="11" t="b">
        <f t="shared" si="52"/>
        <v>0</v>
      </c>
      <c r="I701" s="11" t="b">
        <f t="shared" si="53"/>
        <v>0</v>
      </c>
      <c r="J701" s="11" t="b">
        <f t="shared" si="54"/>
        <v>0</v>
      </c>
    </row>
    <row r="702" spans="1:10" x14ac:dyDescent="0.25">
      <c r="A702">
        <v>111</v>
      </c>
      <c r="B702" t="s">
        <v>15</v>
      </c>
      <c r="C702" s="3">
        <v>39976.563125000001</v>
      </c>
      <c r="D702" s="3">
        <v>39976.571412037039</v>
      </c>
      <c r="E702" s="2">
        <f t="shared" si="50"/>
        <v>8.2870370388263837E-3</v>
      </c>
      <c r="F702" t="str">
        <f>CONCATENATE(INDEX(Telefonkönyv!$A$2:$A$63,MATCH('Hívások (2)'!A702,Telefonkönyv!$C$2:$C$63,0))," ",INDEX(Telefonkönyv!$B$2:$B$63,MATCH('Hívások (2)'!A702,Telefonkönyv!$C$2:$C$63,0)))</f>
        <v>Badacsonyi Krisztián ügyintéző</v>
      </c>
      <c r="G702" s="5">
        <f t="shared" si="51"/>
        <v>1080</v>
      </c>
      <c r="H702" s="11" t="b">
        <f t="shared" si="52"/>
        <v>0</v>
      </c>
      <c r="I702" s="11" t="b">
        <f t="shared" si="53"/>
        <v>0</v>
      </c>
      <c r="J702" s="11" t="b">
        <f t="shared" si="54"/>
        <v>1</v>
      </c>
    </row>
    <row r="703" spans="1:10" x14ac:dyDescent="0.25">
      <c r="A703">
        <v>124</v>
      </c>
      <c r="B703" t="s">
        <v>13</v>
      </c>
      <c r="C703" s="3">
        <v>39976.563344907408</v>
      </c>
      <c r="D703" s="3">
        <v>39976.571574074071</v>
      </c>
      <c r="E703" s="2">
        <f t="shared" si="50"/>
        <v>8.2291666622040793E-3</v>
      </c>
      <c r="F703" t="str">
        <f>CONCATENATE(INDEX(Telefonkönyv!$A$2:$A$63,MATCH('Hívások (2)'!A703,Telefonkönyv!$C$2:$C$63,0))," ",INDEX(Telefonkönyv!$B$2:$B$63,MATCH('Hívások (2)'!A703,Telefonkönyv!$C$2:$C$63,0)))</f>
        <v>Gelencsér László ügyintéző</v>
      </c>
      <c r="G703" s="5">
        <f t="shared" si="51"/>
        <v>1005</v>
      </c>
      <c r="H703" s="11" t="b">
        <f t="shared" si="52"/>
        <v>0</v>
      </c>
      <c r="I703" s="11" t="b">
        <f t="shared" si="53"/>
        <v>0</v>
      </c>
      <c r="J703" s="11" t="b">
        <f t="shared" si="54"/>
        <v>1</v>
      </c>
    </row>
    <row r="704" spans="1:10" x14ac:dyDescent="0.25">
      <c r="A704">
        <v>158</v>
      </c>
      <c r="B704" t="s">
        <v>7</v>
      </c>
      <c r="C704" s="3">
        <v>39976.566168981481</v>
      </c>
      <c r="D704" s="3">
        <v>39976.607789351852</v>
      </c>
      <c r="E704" s="2">
        <f t="shared" si="50"/>
        <v>4.1620370371674653E-2</v>
      </c>
      <c r="F704" t="str">
        <f>CONCATENATE(INDEX(Telefonkönyv!$A$2:$A$63,MATCH('Hívások (2)'!A704,Telefonkönyv!$C$2:$C$63,0))," ",INDEX(Telefonkönyv!$B$2:$B$63,MATCH('Hívások (2)'!A704,Telefonkönyv!$C$2:$C$63,0)))</f>
        <v>Sánta Tibor középvezető</v>
      </c>
      <c r="G704" s="5">
        <f t="shared" si="51"/>
        <v>4550</v>
      </c>
      <c r="H704" s="11" t="b">
        <f t="shared" si="52"/>
        <v>1</v>
      </c>
      <c r="I704" s="11" t="b">
        <f t="shared" si="53"/>
        <v>0</v>
      </c>
      <c r="J704" s="11" t="b">
        <f t="shared" si="54"/>
        <v>0</v>
      </c>
    </row>
    <row r="705" spans="1:10" x14ac:dyDescent="0.25">
      <c r="A705">
        <v>107</v>
      </c>
      <c r="B705" t="s">
        <v>7</v>
      </c>
      <c r="C705" s="3">
        <v>39976.573240740741</v>
      </c>
      <c r="D705" s="3">
        <v>39976.595694444448</v>
      </c>
      <c r="E705" s="2">
        <f t="shared" si="50"/>
        <v>2.2453703706560191E-2</v>
      </c>
      <c r="F705" t="str">
        <f>CONCATENATE(INDEX(Telefonkönyv!$A$2:$A$63,MATCH('Hívások (2)'!A705,Telefonkönyv!$C$2:$C$63,0))," ",INDEX(Telefonkönyv!$B$2:$B$63,MATCH('Hívások (2)'!A705,Telefonkönyv!$C$2:$C$63,0)))</f>
        <v>Gál Fruzsina ügyintéző</v>
      </c>
      <c r="G705" s="5">
        <f t="shared" si="51"/>
        <v>2525</v>
      </c>
      <c r="H705" s="11" t="b">
        <f t="shared" si="52"/>
        <v>1</v>
      </c>
      <c r="I705" s="11" t="b">
        <f t="shared" si="53"/>
        <v>0</v>
      </c>
      <c r="J705" s="11" t="b">
        <f t="shared" si="54"/>
        <v>0</v>
      </c>
    </row>
    <row r="706" spans="1:10" x14ac:dyDescent="0.25">
      <c r="A706">
        <v>127</v>
      </c>
      <c r="B706" t="s">
        <v>4</v>
      </c>
      <c r="C706" s="3">
        <v>39976.575659722221</v>
      </c>
      <c r="D706" s="3">
        <v>39976.611944444441</v>
      </c>
      <c r="E706" s="2">
        <f t="shared" si="50"/>
        <v>3.6284722220443655E-2</v>
      </c>
      <c r="F706" t="str">
        <f>CONCATENATE(INDEX(Telefonkönyv!$A$2:$A$63,MATCH('Hívások (2)'!A706,Telefonkönyv!$C$2:$C$63,0))," ",INDEX(Telefonkönyv!$B$2:$B$63,MATCH('Hívások (2)'!A706,Telefonkönyv!$C$2:$C$63,0)))</f>
        <v>Polgár Zsuzsa ügyintéző</v>
      </c>
      <c r="G706" s="5">
        <f t="shared" si="51"/>
        <v>3770</v>
      </c>
      <c r="H706" s="11" t="b">
        <f t="shared" si="52"/>
        <v>0</v>
      </c>
      <c r="I706" s="11" t="b">
        <f t="shared" si="53"/>
        <v>0</v>
      </c>
      <c r="J706" s="11" t="b">
        <f t="shared" si="54"/>
        <v>1</v>
      </c>
    </row>
    <row r="707" spans="1:10" x14ac:dyDescent="0.25">
      <c r="A707">
        <v>125</v>
      </c>
      <c r="B707" t="s">
        <v>8</v>
      </c>
      <c r="C707" s="3">
        <v>39976.577800925923</v>
      </c>
      <c r="D707" s="3">
        <v>39976.581817129627</v>
      </c>
      <c r="E707" s="2">
        <f t="shared" ref="E707:E770" si="55">D707-C707</f>
        <v>4.016203703940846E-3</v>
      </c>
      <c r="F707" t="str">
        <f>CONCATENATE(INDEX(Telefonkönyv!$A$2:$A$63,MATCH('Hívások (2)'!A707,Telefonkönyv!$C$2:$C$63,0))," ",INDEX(Telefonkönyv!$B$2:$B$63,MATCH('Hívások (2)'!A707,Telefonkönyv!$C$2:$C$63,0)))</f>
        <v>Éhes Piroska ügyintéző</v>
      </c>
      <c r="G707" s="5">
        <f t="shared" ref="G707:G770" si="56">VLOOKUP(B707,$S$2:$V$13,3,FALSE)+IF(SECOND(E707)=0,MINUTE(E707),MINUTE(E707)+1)*VLOOKUP(B707,$S$2:$V$13,4,FALSE)</f>
        <v>525</v>
      </c>
      <c r="H707" s="11" t="b">
        <f t="shared" ref="H707:H770" si="57">AND(MOD($C707+VLOOKUP($B707,$S$2:$T$13,2,TRUE)/24,1)&lt;TIME(9,0,0),MOD($D707+VLOOKUP($B707,$S$2:$T$13,2,TRUE)/24,1)&gt;=TIME(9,0,0))</f>
        <v>0</v>
      </c>
      <c r="I707" s="11" t="b">
        <f t="shared" ref="I707:I770" si="58">AND(MOD($C707+VLOOKUP($B707,$S$2:$T$13,2,TRUE)/24,1)&lt;=TIME(17,0,0),MOD($D707+VLOOKUP($B707,$S$2:$T$13,2,TRUE)/24,1)&gt;TIME(17,0,0))</f>
        <v>0</v>
      </c>
      <c r="J707" s="11" t="b">
        <f t="shared" ref="J707:J770" si="59">OR(MOD($C707+VLOOKUP($B707,$S$2:$T$13,2,TRUE)/24,1)&gt;TIME(17,0,0),MOD($D707+VLOOKUP($B707,$S$2:$T$13,2,TRUE)/24,1)&lt;TIME(9,0,0))</f>
        <v>0</v>
      </c>
    </row>
    <row r="708" spans="1:10" x14ac:dyDescent="0.25">
      <c r="A708">
        <v>128</v>
      </c>
      <c r="B708" t="s">
        <v>4</v>
      </c>
      <c r="C708" s="3">
        <v>39976.579317129632</v>
      </c>
      <c r="D708" s="3">
        <v>39976.605902777781</v>
      </c>
      <c r="E708" s="2">
        <f t="shared" si="55"/>
        <v>2.658564814919373E-2</v>
      </c>
      <c r="F708" t="str">
        <f>CONCATENATE(INDEX(Telefonkönyv!$A$2:$A$63,MATCH('Hívások (2)'!A708,Telefonkönyv!$C$2:$C$63,0))," ",INDEX(Telefonkönyv!$B$2:$B$63,MATCH('Hívások (2)'!A708,Telefonkönyv!$C$2:$C$63,0)))</f>
        <v>Fogarasi Éva ügyintéző</v>
      </c>
      <c r="G708" s="5">
        <f t="shared" si="56"/>
        <v>2790</v>
      </c>
      <c r="H708" s="11" t="b">
        <f t="shared" si="57"/>
        <v>0</v>
      </c>
      <c r="I708" s="11" t="b">
        <f t="shared" si="58"/>
        <v>0</v>
      </c>
      <c r="J708" s="11" t="b">
        <f t="shared" si="59"/>
        <v>1</v>
      </c>
    </row>
    <row r="709" spans="1:10" x14ac:dyDescent="0.25">
      <c r="A709">
        <v>124</v>
      </c>
      <c r="B709" t="s">
        <v>13</v>
      </c>
      <c r="C709" s="3">
        <v>39976.580451388887</v>
      </c>
      <c r="D709" s="3">
        <v>39976.618287037039</v>
      </c>
      <c r="E709" s="2">
        <f t="shared" si="55"/>
        <v>3.7835648152395152E-2</v>
      </c>
      <c r="F709" t="str">
        <f>CONCATENATE(INDEX(Telefonkönyv!$A$2:$A$63,MATCH('Hívások (2)'!A709,Telefonkönyv!$C$2:$C$63,0))," ",INDEX(Telefonkönyv!$B$2:$B$63,MATCH('Hívások (2)'!A709,Telefonkönyv!$C$2:$C$63,0)))</f>
        <v>Gelencsér László ügyintéző</v>
      </c>
      <c r="G709" s="5">
        <f t="shared" si="56"/>
        <v>4445</v>
      </c>
      <c r="H709" s="11" t="b">
        <f t="shared" si="57"/>
        <v>0</v>
      </c>
      <c r="I709" s="11" t="b">
        <f t="shared" si="58"/>
        <v>0</v>
      </c>
      <c r="J709" s="11" t="b">
        <f t="shared" si="59"/>
        <v>1</v>
      </c>
    </row>
    <row r="710" spans="1:10" x14ac:dyDescent="0.25">
      <c r="A710">
        <v>101</v>
      </c>
      <c r="B710" t="s">
        <v>11</v>
      </c>
      <c r="C710" s="3">
        <v>39976.583981481483</v>
      </c>
      <c r="D710" s="3">
        <v>39976.610347222224</v>
      </c>
      <c r="E710" s="2">
        <f t="shared" si="55"/>
        <v>2.6365740741312038E-2</v>
      </c>
      <c r="F710" t="str">
        <f>CONCATENATE(INDEX(Telefonkönyv!$A$2:$A$63,MATCH('Hívások (2)'!A710,Telefonkönyv!$C$2:$C$63,0))," ",INDEX(Telefonkönyv!$B$2:$B$63,MATCH('Hívások (2)'!A710,Telefonkönyv!$C$2:$C$63,0)))</f>
        <v>Szatmári Miklós ügyintéző</v>
      </c>
      <c r="G710" s="5">
        <f t="shared" si="56"/>
        <v>3085</v>
      </c>
      <c r="H710" s="11" t="b">
        <f t="shared" si="57"/>
        <v>0</v>
      </c>
      <c r="I710" s="11" t="b">
        <f t="shared" si="58"/>
        <v>0</v>
      </c>
      <c r="J710" s="11" t="b">
        <f t="shared" si="59"/>
        <v>0</v>
      </c>
    </row>
    <row r="711" spans="1:10" x14ac:dyDescent="0.25">
      <c r="A711">
        <v>153</v>
      </c>
      <c r="B711" t="s">
        <v>7</v>
      </c>
      <c r="C711" s="3">
        <v>39976.585439814815</v>
      </c>
      <c r="D711" s="3">
        <v>39976.625393518516</v>
      </c>
      <c r="E711" s="2">
        <f t="shared" si="55"/>
        <v>3.9953703701030463E-2</v>
      </c>
      <c r="F711" t="str">
        <f>CONCATENATE(INDEX(Telefonkönyv!$A$2:$A$63,MATCH('Hívások (2)'!A711,Telefonkönyv!$C$2:$C$63,0))," ",INDEX(Telefonkönyv!$B$2:$B$63,MATCH('Hívások (2)'!A711,Telefonkönyv!$C$2:$C$63,0)))</f>
        <v>Bozsó Zsolt ügyintéző</v>
      </c>
      <c r="G711" s="5">
        <f t="shared" si="56"/>
        <v>4400</v>
      </c>
      <c r="H711" s="11" t="b">
        <f t="shared" si="57"/>
        <v>0</v>
      </c>
      <c r="I711" s="11" t="b">
        <f t="shared" si="58"/>
        <v>0</v>
      </c>
      <c r="J711" s="11" t="b">
        <f t="shared" si="59"/>
        <v>0</v>
      </c>
    </row>
    <row r="712" spans="1:10" x14ac:dyDescent="0.25">
      <c r="A712">
        <v>115</v>
      </c>
      <c r="B712" t="s">
        <v>14</v>
      </c>
      <c r="C712" s="3">
        <v>39976.586331018516</v>
      </c>
      <c r="D712" s="3">
        <v>39976.594097222223</v>
      </c>
      <c r="E712" s="2">
        <f t="shared" si="55"/>
        <v>7.7662037074333057E-3</v>
      </c>
      <c r="F712" t="str">
        <f>CONCATENATE(INDEX(Telefonkönyv!$A$2:$A$63,MATCH('Hívások (2)'!A712,Telefonkönyv!$C$2:$C$63,0))," ",INDEX(Telefonkönyv!$B$2:$B$63,MATCH('Hívások (2)'!A712,Telefonkönyv!$C$2:$C$63,0)))</f>
        <v>Marosi István ügyintéző</v>
      </c>
      <c r="G712" s="5">
        <f t="shared" si="56"/>
        <v>1005</v>
      </c>
      <c r="H712" s="11" t="b">
        <f t="shared" si="57"/>
        <v>0</v>
      </c>
      <c r="I712" s="11" t="b">
        <f t="shared" si="58"/>
        <v>0</v>
      </c>
      <c r="J712" s="11" t="b">
        <f t="shared" si="59"/>
        <v>0</v>
      </c>
    </row>
    <row r="713" spans="1:10" x14ac:dyDescent="0.25">
      <c r="A713">
        <v>154</v>
      </c>
      <c r="B713" t="s">
        <v>8</v>
      </c>
      <c r="C713" s="3">
        <v>39976.58662037037</v>
      </c>
      <c r="D713" s="3">
        <v>39976.608032407406</v>
      </c>
      <c r="E713" s="2">
        <f t="shared" si="55"/>
        <v>2.1412037036498077E-2</v>
      </c>
      <c r="F713" t="str">
        <f>CONCATENATE(INDEX(Telefonkönyv!$A$2:$A$63,MATCH('Hívások (2)'!A713,Telefonkönyv!$C$2:$C$63,0))," ",INDEX(Telefonkönyv!$B$2:$B$63,MATCH('Hívások (2)'!A713,Telefonkönyv!$C$2:$C$63,0)))</f>
        <v>Bozsó Bálint ügyintéző</v>
      </c>
      <c r="G713" s="5">
        <f t="shared" si="56"/>
        <v>2525</v>
      </c>
      <c r="H713" s="11" t="b">
        <f t="shared" si="57"/>
        <v>0</v>
      </c>
      <c r="I713" s="11" t="b">
        <f t="shared" si="58"/>
        <v>0</v>
      </c>
      <c r="J713" s="11" t="b">
        <f t="shared" si="59"/>
        <v>0</v>
      </c>
    </row>
    <row r="714" spans="1:10" x14ac:dyDescent="0.25">
      <c r="A714">
        <v>136</v>
      </c>
      <c r="B714" t="s">
        <v>11</v>
      </c>
      <c r="C714" s="3">
        <v>39976.589699074073</v>
      </c>
      <c r="D714" s="3">
        <v>39976.61141203704</v>
      </c>
      <c r="E714" s="2">
        <f t="shared" si="55"/>
        <v>2.1712962967285421E-2</v>
      </c>
      <c r="F714" t="str">
        <f>CONCATENATE(INDEX(Telefonkönyv!$A$2:$A$63,MATCH('Hívások (2)'!A714,Telefonkönyv!$C$2:$C$63,0))," ",INDEX(Telefonkönyv!$B$2:$B$63,MATCH('Hívások (2)'!A714,Telefonkönyv!$C$2:$C$63,0)))</f>
        <v>Kégli Máté ügyintéző</v>
      </c>
      <c r="G714" s="5">
        <f t="shared" si="56"/>
        <v>2605</v>
      </c>
      <c r="H714" s="11" t="b">
        <f t="shared" si="57"/>
        <v>0</v>
      </c>
      <c r="I714" s="11" t="b">
        <f t="shared" si="58"/>
        <v>0</v>
      </c>
      <c r="J714" s="11" t="b">
        <f t="shared" si="59"/>
        <v>0</v>
      </c>
    </row>
    <row r="715" spans="1:10" x14ac:dyDescent="0.25">
      <c r="A715">
        <v>144</v>
      </c>
      <c r="B715" t="s">
        <v>14</v>
      </c>
      <c r="C715" s="3">
        <v>39976.589861111112</v>
      </c>
      <c r="D715" s="3">
        <v>39976.604363425926</v>
      </c>
      <c r="E715" s="2">
        <f t="shared" si="55"/>
        <v>1.4502314814308193E-2</v>
      </c>
      <c r="F715" t="str">
        <f>CONCATENATE(INDEX(Telefonkönyv!$A$2:$A$63,MATCH('Hívások (2)'!A715,Telefonkönyv!$C$2:$C$63,0))," ",INDEX(Telefonkönyv!$B$2:$B$63,MATCH('Hívások (2)'!A715,Telefonkönyv!$C$2:$C$63,0)))</f>
        <v>Bózsing Gergely ügyintéző</v>
      </c>
      <c r="G715" s="5">
        <f t="shared" si="56"/>
        <v>1725</v>
      </c>
      <c r="H715" s="11" t="b">
        <f t="shared" si="57"/>
        <v>0</v>
      </c>
      <c r="I715" s="11" t="b">
        <f t="shared" si="58"/>
        <v>0</v>
      </c>
      <c r="J715" s="11" t="b">
        <f t="shared" si="59"/>
        <v>0</v>
      </c>
    </row>
    <row r="716" spans="1:10" x14ac:dyDescent="0.25">
      <c r="A716">
        <v>142</v>
      </c>
      <c r="B716" t="s">
        <v>4</v>
      </c>
      <c r="C716" s="3">
        <v>39976.590266203704</v>
      </c>
      <c r="D716" s="3">
        <v>39976.594618055555</v>
      </c>
      <c r="E716" s="2">
        <f t="shared" si="55"/>
        <v>4.3518518505152315E-3</v>
      </c>
      <c r="F716" t="str">
        <f>CONCATENATE(INDEX(Telefonkönyv!$A$2:$A$63,MATCH('Hívások (2)'!A716,Telefonkönyv!$C$2:$C$63,0))," ",INDEX(Telefonkönyv!$B$2:$B$63,MATCH('Hívások (2)'!A716,Telefonkönyv!$C$2:$C$63,0)))</f>
        <v>Varkoly Lili ügyintéző</v>
      </c>
      <c r="G716" s="5">
        <f t="shared" si="56"/>
        <v>550</v>
      </c>
      <c r="H716" s="11" t="b">
        <f t="shared" si="57"/>
        <v>0</v>
      </c>
      <c r="I716" s="11" t="b">
        <f t="shared" si="58"/>
        <v>0</v>
      </c>
      <c r="J716" s="11" t="b">
        <f t="shared" si="59"/>
        <v>1</v>
      </c>
    </row>
    <row r="717" spans="1:10" x14ac:dyDescent="0.25">
      <c r="A717">
        <v>148</v>
      </c>
      <c r="B717" t="s">
        <v>15</v>
      </c>
      <c r="C717" s="3">
        <v>39976.590821759259</v>
      </c>
      <c r="D717" s="3">
        <v>39976.608576388891</v>
      </c>
      <c r="E717" s="2">
        <f t="shared" si="55"/>
        <v>1.7754629632690921E-2</v>
      </c>
      <c r="F717" t="str">
        <f>CONCATENATE(INDEX(Telefonkönyv!$A$2:$A$63,MATCH('Hívások (2)'!A717,Telefonkönyv!$C$2:$C$63,0))," ",INDEX(Telefonkönyv!$B$2:$B$63,MATCH('Hívások (2)'!A717,Telefonkönyv!$C$2:$C$63,0)))</f>
        <v>Mester Zsuzsa középvezető</v>
      </c>
      <c r="G717" s="5">
        <f t="shared" si="56"/>
        <v>2270</v>
      </c>
      <c r="H717" s="11" t="b">
        <f t="shared" si="57"/>
        <v>0</v>
      </c>
      <c r="I717" s="11" t="b">
        <f t="shared" si="58"/>
        <v>0</v>
      </c>
      <c r="J717" s="11" t="b">
        <f t="shared" si="59"/>
        <v>0</v>
      </c>
    </row>
    <row r="718" spans="1:10" x14ac:dyDescent="0.25">
      <c r="A718">
        <v>162</v>
      </c>
      <c r="B718" t="s">
        <v>5</v>
      </c>
      <c r="C718" s="3">
        <v>39976.591585648152</v>
      </c>
      <c r="D718" s="3">
        <v>39976.592627314814</v>
      </c>
      <c r="E718" s="2">
        <f t="shared" si="55"/>
        <v>1.0416666627861559E-3</v>
      </c>
      <c r="F718" t="str">
        <f>CONCATENATE(INDEX(Telefonkönyv!$A$2:$A$63,MATCH('Hívások (2)'!A718,Telefonkönyv!$C$2:$C$63,0))," ",INDEX(Telefonkönyv!$B$2:$B$63,MATCH('Hívások (2)'!A718,Telefonkönyv!$C$2:$C$63,0)))</f>
        <v>Mészöly Endre ügyintéző</v>
      </c>
      <c r="G718" s="5">
        <f t="shared" si="56"/>
        <v>205</v>
      </c>
      <c r="H718" s="11" t="b">
        <f t="shared" si="57"/>
        <v>0</v>
      </c>
      <c r="I718" s="11" t="b">
        <f t="shared" si="58"/>
        <v>0</v>
      </c>
      <c r="J718" s="11" t="b">
        <f t="shared" si="59"/>
        <v>0</v>
      </c>
    </row>
    <row r="719" spans="1:10" x14ac:dyDescent="0.25">
      <c r="A719">
        <v>125</v>
      </c>
      <c r="B719" t="s">
        <v>8</v>
      </c>
      <c r="C719" s="3">
        <v>39976.593726851854</v>
      </c>
      <c r="D719" s="3">
        <v>39976.599942129629</v>
      </c>
      <c r="E719" s="2">
        <f t="shared" si="55"/>
        <v>6.2152777754818089E-3</v>
      </c>
      <c r="F719" t="str">
        <f>CONCATENATE(INDEX(Telefonkönyv!$A$2:$A$63,MATCH('Hívások (2)'!A719,Telefonkönyv!$C$2:$C$63,0))," ",INDEX(Telefonkönyv!$B$2:$B$63,MATCH('Hívások (2)'!A719,Telefonkönyv!$C$2:$C$63,0)))</f>
        <v>Éhes Piroska ügyintéző</v>
      </c>
      <c r="G719" s="5">
        <f t="shared" si="56"/>
        <v>765</v>
      </c>
      <c r="H719" s="11" t="b">
        <f t="shared" si="57"/>
        <v>0</v>
      </c>
      <c r="I719" s="11" t="b">
        <f t="shared" si="58"/>
        <v>0</v>
      </c>
      <c r="J719" s="11" t="b">
        <f t="shared" si="59"/>
        <v>0</v>
      </c>
    </row>
    <row r="720" spans="1:10" x14ac:dyDescent="0.25">
      <c r="A720">
        <v>115</v>
      </c>
      <c r="B720" t="s">
        <v>14</v>
      </c>
      <c r="C720" s="3">
        <v>39976.602453703701</v>
      </c>
      <c r="D720" s="3">
        <v>39976.603078703702</v>
      </c>
      <c r="E720" s="2">
        <f t="shared" si="55"/>
        <v>6.2500000058207661E-4</v>
      </c>
      <c r="F720" t="str">
        <f>CONCATENATE(INDEX(Telefonkönyv!$A$2:$A$63,MATCH('Hívások (2)'!A720,Telefonkönyv!$C$2:$C$63,0))," ",INDEX(Telefonkönyv!$B$2:$B$63,MATCH('Hívások (2)'!A720,Telefonkönyv!$C$2:$C$63,0)))</f>
        <v>Marosi István ügyintéző</v>
      </c>
      <c r="G720" s="5">
        <f t="shared" si="56"/>
        <v>125</v>
      </c>
      <c r="H720" s="11" t="b">
        <f t="shared" si="57"/>
        <v>0</v>
      </c>
      <c r="I720" s="11" t="b">
        <f t="shared" si="58"/>
        <v>0</v>
      </c>
      <c r="J720" s="11" t="b">
        <f t="shared" si="59"/>
        <v>0</v>
      </c>
    </row>
    <row r="721" spans="1:10" x14ac:dyDescent="0.25">
      <c r="A721">
        <v>125</v>
      </c>
      <c r="B721" t="s">
        <v>8</v>
      </c>
      <c r="C721" s="3">
        <v>39976.605266203704</v>
      </c>
      <c r="D721" s="3">
        <v>39976.613715277781</v>
      </c>
      <c r="E721" s="2">
        <f t="shared" si="55"/>
        <v>8.449074077361729E-3</v>
      </c>
      <c r="F721" t="str">
        <f>CONCATENATE(INDEX(Telefonkönyv!$A$2:$A$63,MATCH('Hívások (2)'!A721,Telefonkönyv!$C$2:$C$63,0))," ",INDEX(Telefonkönyv!$B$2:$B$63,MATCH('Hívások (2)'!A721,Telefonkönyv!$C$2:$C$63,0)))</f>
        <v>Éhes Piroska ügyintéző</v>
      </c>
      <c r="G721" s="5">
        <f t="shared" si="56"/>
        <v>1085</v>
      </c>
      <c r="H721" s="11" t="b">
        <f t="shared" si="57"/>
        <v>0</v>
      </c>
      <c r="I721" s="11" t="b">
        <f t="shared" si="58"/>
        <v>0</v>
      </c>
      <c r="J721" s="11" t="b">
        <f t="shared" si="59"/>
        <v>0</v>
      </c>
    </row>
    <row r="722" spans="1:10" x14ac:dyDescent="0.25">
      <c r="A722">
        <v>142</v>
      </c>
      <c r="B722" t="s">
        <v>4</v>
      </c>
      <c r="C722" s="3">
        <v>39976.608831018515</v>
      </c>
      <c r="D722" s="3">
        <v>39976.624456018515</v>
      </c>
      <c r="E722" s="2">
        <f t="shared" si="55"/>
        <v>1.5625E-2</v>
      </c>
      <c r="F722" t="str">
        <f>CONCATENATE(INDEX(Telefonkönyv!$A$2:$A$63,MATCH('Hívások (2)'!A722,Telefonkönyv!$C$2:$C$63,0))," ",INDEX(Telefonkönyv!$B$2:$B$63,MATCH('Hívások (2)'!A722,Telefonkönyv!$C$2:$C$63,0)))</f>
        <v>Varkoly Lili ügyintéző</v>
      </c>
      <c r="G722" s="5">
        <f t="shared" si="56"/>
        <v>1670</v>
      </c>
      <c r="H722" s="11" t="b">
        <f t="shared" si="57"/>
        <v>0</v>
      </c>
      <c r="I722" s="11" t="b">
        <f t="shared" si="58"/>
        <v>0</v>
      </c>
      <c r="J722" s="11" t="b">
        <f t="shared" si="59"/>
        <v>1</v>
      </c>
    </row>
    <row r="723" spans="1:10" x14ac:dyDescent="0.25">
      <c r="A723">
        <v>161</v>
      </c>
      <c r="B723" t="s">
        <v>9</v>
      </c>
      <c r="C723" s="3">
        <v>39976.609120370369</v>
      </c>
      <c r="D723" s="3">
        <v>39976.636122685188</v>
      </c>
      <c r="E723" s="2">
        <f t="shared" si="55"/>
        <v>2.7002314818673767E-2</v>
      </c>
      <c r="F723" t="str">
        <f>CONCATENATE(INDEX(Telefonkönyv!$A$2:$A$63,MATCH('Hívások (2)'!A723,Telefonkönyv!$C$2:$C$63,0))," ",INDEX(Telefonkönyv!$B$2:$B$63,MATCH('Hívások (2)'!A723,Telefonkönyv!$C$2:$C$63,0)))</f>
        <v>Gál Pál ügyintéző</v>
      </c>
      <c r="G723" s="5">
        <f t="shared" si="56"/>
        <v>2975</v>
      </c>
      <c r="H723" s="11" t="b">
        <f t="shared" si="57"/>
        <v>1</v>
      </c>
      <c r="I723" s="11" t="b">
        <f t="shared" si="58"/>
        <v>0</v>
      </c>
      <c r="J723" s="11" t="b">
        <f t="shared" si="59"/>
        <v>0</v>
      </c>
    </row>
    <row r="724" spans="1:10" x14ac:dyDescent="0.25">
      <c r="A724">
        <v>123</v>
      </c>
      <c r="B724" t="s">
        <v>7</v>
      </c>
      <c r="C724" s="3">
        <v>39976.620081018518</v>
      </c>
      <c r="D724" s="3">
        <v>39976.63386574074</v>
      </c>
      <c r="E724" s="2">
        <f t="shared" si="55"/>
        <v>1.378472222131677E-2</v>
      </c>
      <c r="F724" t="str">
        <f>CONCATENATE(INDEX(Telefonkönyv!$A$2:$A$63,MATCH('Hívások (2)'!A724,Telefonkönyv!$C$2:$C$63,0))," ",INDEX(Telefonkönyv!$B$2:$B$63,MATCH('Hívások (2)'!A724,Telefonkönyv!$C$2:$C$63,0)))</f>
        <v>Juhász Andrea ügyintéző</v>
      </c>
      <c r="G724" s="5">
        <f t="shared" si="56"/>
        <v>1550</v>
      </c>
      <c r="H724" s="11" t="b">
        <f t="shared" si="57"/>
        <v>0</v>
      </c>
      <c r="I724" s="11" t="b">
        <f t="shared" si="58"/>
        <v>0</v>
      </c>
      <c r="J724" s="11" t="b">
        <f t="shared" si="59"/>
        <v>0</v>
      </c>
    </row>
    <row r="725" spans="1:10" x14ac:dyDescent="0.25">
      <c r="A725">
        <v>146</v>
      </c>
      <c r="B725" t="s">
        <v>5</v>
      </c>
      <c r="C725" s="3">
        <v>39976.62290509259</v>
      </c>
      <c r="D725" s="3">
        <v>39976.629490740743</v>
      </c>
      <c r="E725" s="2">
        <f t="shared" si="55"/>
        <v>6.5856481523951516E-3</v>
      </c>
      <c r="F725" t="str">
        <f>CONCATENATE(INDEX(Telefonkönyv!$A$2:$A$63,MATCH('Hívások (2)'!A725,Telefonkönyv!$C$2:$C$63,0))," ",INDEX(Telefonkönyv!$B$2:$B$63,MATCH('Hívások (2)'!A725,Telefonkönyv!$C$2:$C$63,0)))</f>
        <v>Bartus Sándor felsővezető</v>
      </c>
      <c r="G725" s="5">
        <f t="shared" si="56"/>
        <v>845</v>
      </c>
      <c r="H725" s="11" t="b">
        <f t="shared" si="57"/>
        <v>0</v>
      </c>
      <c r="I725" s="11" t="b">
        <f t="shared" si="58"/>
        <v>0</v>
      </c>
      <c r="J725" s="11" t="b">
        <f t="shared" si="59"/>
        <v>0</v>
      </c>
    </row>
    <row r="726" spans="1:10" x14ac:dyDescent="0.25">
      <c r="A726">
        <v>129</v>
      </c>
      <c r="B726" t="s">
        <v>7</v>
      </c>
      <c r="C726" s="3">
        <v>39976.623078703706</v>
      </c>
      <c r="D726" s="3">
        <v>39976.654328703706</v>
      </c>
      <c r="E726" s="2">
        <f t="shared" si="55"/>
        <v>3.125E-2</v>
      </c>
      <c r="F726" t="str">
        <f>CONCATENATE(INDEX(Telefonkönyv!$A$2:$A$63,MATCH('Hívások (2)'!A726,Telefonkönyv!$C$2:$C$63,0))," ",INDEX(Telefonkönyv!$B$2:$B$63,MATCH('Hívások (2)'!A726,Telefonkönyv!$C$2:$C$63,0)))</f>
        <v>Huszár Ildikó középvezető</v>
      </c>
      <c r="G726" s="5">
        <f t="shared" si="56"/>
        <v>3425</v>
      </c>
      <c r="H726" s="11" t="b">
        <f t="shared" si="57"/>
        <v>0</v>
      </c>
      <c r="I726" s="11" t="b">
        <f t="shared" si="58"/>
        <v>0</v>
      </c>
      <c r="J726" s="11" t="b">
        <f t="shared" si="59"/>
        <v>0</v>
      </c>
    </row>
    <row r="727" spans="1:10" x14ac:dyDescent="0.25">
      <c r="A727">
        <v>101</v>
      </c>
      <c r="B727" t="s">
        <v>11</v>
      </c>
      <c r="C727" s="3">
        <v>39976.631921296299</v>
      </c>
      <c r="D727" s="3">
        <v>39976.642384259256</v>
      </c>
      <c r="E727" s="2">
        <f t="shared" si="55"/>
        <v>1.0462962956808042E-2</v>
      </c>
      <c r="F727" t="str">
        <f>CONCATENATE(INDEX(Telefonkönyv!$A$2:$A$63,MATCH('Hívások (2)'!A727,Telefonkönyv!$C$2:$C$63,0))," ",INDEX(Telefonkönyv!$B$2:$B$63,MATCH('Hívások (2)'!A727,Telefonkönyv!$C$2:$C$63,0)))</f>
        <v>Szatmári Miklós ügyintéző</v>
      </c>
      <c r="G727" s="5">
        <f t="shared" si="56"/>
        <v>1325</v>
      </c>
      <c r="H727" s="11" t="b">
        <f t="shared" si="57"/>
        <v>0</v>
      </c>
      <c r="I727" s="11" t="b">
        <f t="shared" si="58"/>
        <v>0</v>
      </c>
      <c r="J727" s="11" t="b">
        <f t="shared" si="59"/>
        <v>0</v>
      </c>
    </row>
    <row r="728" spans="1:10" x14ac:dyDescent="0.25">
      <c r="A728">
        <v>103</v>
      </c>
      <c r="B728" t="s">
        <v>10</v>
      </c>
      <c r="C728" s="3">
        <v>39976.635127314818</v>
      </c>
      <c r="D728" s="3">
        <v>39976.669965277775</v>
      </c>
      <c r="E728" s="2">
        <f t="shared" si="55"/>
        <v>3.4837962957681157E-2</v>
      </c>
      <c r="F728" t="str">
        <f>CONCATENATE(INDEX(Telefonkönyv!$A$2:$A$63,MATCH('Hívások (2)'!A728,Telefonkönyv!$C$2:$C$63,0))," ",INDEX(Telefonkönyv!$B$2:$B$63,MATCH('Hívások (2)'!A728,Telefonkönyv!$C$2:$C$63,0)))</f>
        <v>Faluhelyi Csaba ügyintéző</v>
      </c>
      <c r="G728" s="5">
        <f t="shared" si="56"/>
        <v>4395</v>
      </c>
      <c r="H728" s="11" t="b">
        <f t="shared" si="57"/>
        <v>0</v>
      </c>
      <c r="I728" s="11" t="b">
        <f t="shared" si="58"/>
        <v>0</v>
      </c>
      <c r="J728" s="11" t="b">
        <f t="shared" si="59"/>
        <v>0</v>
      </c>
    </row>
    <row r="729" spans="1:10" x14ac:dyDescent="0.25">
      <c r="A729">
        <v>146</v>
      </c>
      <c r="B729" t="s">
        <v>8</v>
      </c>
      <c r="C729" s="3">
        <v>39976.635162037041</v>
      </c>
      <c r="D729" s="3">
        <v>39976.641435185185</v>
      </c>
      <c r="E729" s="2">
        <f t="shared" si="55"/>
        <v>6.2731481448281556E-3</v>
      </c>
      <c r="F729" t="str">
        <f>CONCATENATE(INDEX(Telefonkönyv!$A$2:$A$63,MATCH('Hívások (2)'!A729,Telefonkönyv!$C$2:$C$63,0))," ",INDEX(Telefonkönyv!$B$2:$B$63,MATCH('Hívások (2)'!A729,Telefonkönyv!$C$2:$C$63,0)))</f>
        <v>Bartus Sándor felsővezető</v>
      </c>
      <c r="G729" s="5">
        <f t="shared" si="56"/>
        <v>845</v>
      </c>
      <c r="H729" s="11" t="b">
        <f t="shared" si="57"/>
        <v>0</v>
      </c>
      <c r="I729" s="11" t="b">
        <f t="shared" si="58"/>
        <v>0</v>
      </c>
      <c r="J729" s="11" t="b">
        <f t="shared" si="59"/>
        <v>0</v>
      </c>
    </row>
    <row r="730" spans="1:10" x14ac:dyDescent="0.25">
      <c r="A730">
        <v>122</v>
      </c>
      <c r="B730" t="s">
        <v>14</v>
      </c>
      <c r="C730" s="3">
        <v>39976.636956018519</v>
      </c>
      <c r="D730" s="3">
        <v>39976.676620370374</v>
      </c>
      <c r="E730" s="2">
        <f t="shared" si="55"/>
        <v>3.9664351854298729E-2</v>
      </c>
      <c r="F730" t="str">
        <f>CONCATENATE(INDEX(Telefonkönyv!$A$2:$A$63,MATCH('Hívások (2)'!A730,Telefonkönyv!$C$2:$C$63,0))," ",INDEX(Telefonkönyv!$B$2:$B$63,MATCH('Hívások (2)'!A730,Telefonkönyv!$C$2:$C$63,0)))</f>
        <v>Láng Botond ügyintéző</v>
      </c>
      <c r="G730" s="5">
        <f t="shared" si="56"/>
        <v>4685</v>
      </c>
      <c r="H730" s="11" t="b">
        <f t="shared" si="57"/>
        <v>0</v>
      </c>
      <c r="I730" s="11" t="b">
        <f t="shared" si="58"/>
        <v>0</v>
      </c>
      <c r="J730" s="11" t="b">
        <f t="shared" si="59"/>
        <v>0</v>
      </c>
    </row>
    <row r="731" spans="1:10" x14ac:dyDescent="0.25">
      <c r="A731">
        <v>158</v>
      </c>
      <c r="B731" t="s">
        <v>8</v>
      </c>
      <c r="C731" s="3">
        <v>39976.641932870371</v>
      </c>
      <c r="D731" s="3">
        <v>39976.656631944446</v>
      </c>
      <c r="E731" s="2">
        <f t="shared" si="55"/>
        <v>1.4699074075906537E-2</v>
      </c>
      <c r="F731" t="str">
        <f>CONCATENATE(INDEX(Telefonkönyv!$A$2:$A$63,MATCH('Hívások (2)'!A731,Telefonkönyv!$C$2:$C$63,0))," ",INDEX(Telefonkönyv!$B$2:$B$63,MATCH('Hívások (2)'!A731,Telefonkönyv!$C$2:$C$63,0)))</f>
        <v>Sánta Tibor középvezető</v>
      </c>
      <c r="G731" s="5">
        <f t="shared" si="56"/>
        <v>1805</v>
      </c>
      <c r="H731" s="11" t="b">
        <f t="shared" si="57"/>
        <v>0</v>
      </c>
      <c r="I731" s="11" t="b">
        <f t="shared" si="58"/>
        <v>0</v>
      </c>
      <c r="J731" s="11" t="b">
        <f t="shared" si="59"/>
        <v>0</v>
      </c>
    </row>
    <row r="732" spans="1:10" x14ac:dyDescent="0.25">
      <c r="A732">
        <v>143</v>
      </c>
      <c r="B732" t="s">
        <v>9</v>
      </c>
      <c r="C732" s="3">
        <v>39976.653402777774</v>
      </c>
      <c r="D732" s="3">
        <v>39976.675486111111</v>
      </c>
      <c r="E732" s="2">
        <f t="shared" si="55"/>
        <v>2.2083333336922806E-2</v>
      </c>
      <c r="F732" t="str">
        <f>CONCATENATE(INDEX(Telefonkönyv!$A$2:$A$63,MATCH('Hívások (2)'!A732,Telefonkönyv!$C$2:$C$63,0))," ",INDEX(Telefonkönyv!$B$2:$B$63,MATCH('Hívások (2)'!A732,Telefonkönyv!$C$2:$C$63,0)))</f>
        <v>Tringel Franciska ügyintéző</v>
      </c>
      <c r="G732" s="5">
        <f t="shared" si="56"/>
        <v>2450</v>
      </c>
      <c r="H732" s="11" t="b">
        <f t="shared" si="57"/>
        <v>0</v>
      </c>
      <c r="I732" s="11" t="b">
        <f t="shared" si="58"/>
        <v>0</v>
      </c>
      <c r="J732" s="11" t="b">
        <f t="shared" si="59"/>
        <v>0</v>
      </c>
    </row>
    <row r="733" spans="1:10" x14ac:dyDescent="0.25">
      <c r="A733">
        <v>156</v>
      </c>
      <c r="B733" t="s">
        <v>7</v>
      </c>
      <c r="C733" s="3">
        <v>39976.654131944444</v>
      </c>
      <c r="D733" s="3">
        <v>39976.669594907406</v>
      </c>
      <c r="E733" s="2">
        <f t="shared" si="55"/>
        <v>1.5462962961464655E-2</v>
      </c>
      <c r="F733" t="str">
        <f>CONCATENATE(INDEX(Telefonkönyv!$A$2:$A$63,MATCH('Hívások (2)'!A733,Telefonkönyv!$C$2:$C$63,0))," ",INDEX(Telefonkönyv!$B$2:$B$63,MATCH('Hívások (2)'!A733,Telefonkönyv!$C$2:$C$63,0)))</f>
        <v>Ormai Nikolett ügyintéző</v>
      </c>
      <c r="G733" s="5">
        <f t="shared" si="56"/>
        <v>1775</v>
      </c>
      <c r="H733" s="11" t="b">
        <f t="shared" si="57"/>
        <v>0</v>
      </c>
      <c r="I733" s="11" t="b">
        <f t="shared" si="58"/>
        <v>0</v>
      </c>
      <c r="J733" s="11" t="b">
        <f t="shared" si="59"/>
        <v>0</v>
      </c>
    </row>
    <row r="734" spans="1:10" x14ac:dyDescent="0.25">
      <c r="A734">
        <v>113</v>
      </c>
      <c r="B734" t="s">
        <v>7</v>
      </c>
      <c r="C734" s="3">
        <v>39976.654374999998</v>
      </c>
      <c r="D734" s="3">
        <v>39976.688796296294</v>
      </c>
      <c r="E734" s="2">
        <f t="shared" si="55"/>
        <v>3.4421296295477077E-2</v>
      </c>
      <c r="F734" t="str">
        <f>CONCATENATE(INDEX(Telefonkönyv!$A$2:$A$63,MATCH('Hívások (2)'!A734,Telefonkönyv!$C$2:$C$63,0))," ",INDEX(Telefonkönyv!$B$2:$B$63,MATCH('Hívások (2)'!A734,Telefonkönyv!$C$2:$C$63,0)))</f>
        <v>Toldi Tamás ügyintéző</v>
      </c>
      <c r="G734" s="5">
        <f t="shared" si="56"/>
        <v>3800</v>
      </c>
      <c r="H734" s="11" t="b">
        <f t="shared" si="57"/>
        <v>0</v>
      </c>
      <c r="I734" s="11" t="b">
        <f t="shared" si="58"/>
        <v>0</v>
      </c>
      <c r="J734" s="11" t="b">
        <f t="shared" si="59"/>
        <v>0</v>
      </c>
    </row>
    <row r="735" spans="1:10" x14ac:dyDescent="0.25">
      <c r="A735">
        <v>152</v>
      </c>
      <c r="B735" t="s">
        <v>6</v>
      </c>
      <c r="C735" s="3">
        <v>39976.654988425929</v>
      </c>
      <c r="D735" s="3">
        <v>39976.692245370374</v>
      </c>
      <c r="E735" s="2">
        <f t="shared" si="55"/>
        <v>3.7256944444379769E-2</v>
      </c>
      <c r="F735" t="str">
        <f>CONCATENATE(INDEX(Telefonkönyv!$A$2:$A$63,MATCH('Hívások (2)'!A735,Telefonkönyv!$C$2:$C$63,0))," ",INDEX(Telefonkönyv!$B$2:$B$63,MATCH('Hívások (2)'!A735,Telefonkönyv!$C$2:$C$63,0)))</f>
        <v>Viola Klára ügyintéző</v>
      </c>
      <c r="G735" s="5">
        <f t="shared" si="56"/>
        <v>4365</v>
      </c>
      <c r="H735" s="11" t="b">
        <f t="shared" si="57"/>
        <v>0</v>
      </c>
      <c r="I735" s="11" t="b">
        <f t="shared" si="58"/>
        <v>0</v>
      </c>
      <c r="J735" s="11" t="b">
        <f t="shared" si="59"/>
        <v>0</v>
      </c>
    </row>
    <row r="736" spans="1:10" x14ac:dyDescent="0.25">
      <c r="A736">
        <v>114</v>
      </c>
      <c r="B736" t="s">
        <v>11</v>
      </c>
      <c r="C736" s="3">
        <v>39976.660740740743</v>
      </c>
      <c r="D736" s="3">
        <v>39976.686608796299</v>
      </c>
      <c r="E736" s="2">
        <f t="shared" si="55"/>
        <v>2.5868055556202307E-2</v>
      </c>
      <c r="F736" t="str">
        <f>CONCATENATE(INDEX(Telefonkönyv!$A$2:$A$63,MATCH('Hívások (2)'!A736,Telefonkönyv!$C$2:$C$63,0))," ",INDEX(Telefonkönyv!$B$2:$B$63,MATCH('Hívások (2)'!A736,Telefonkönyv!$C$2:$C$63,0)))</f>
        <v>Bakonyi Mátyás ügyintéző</v>
      </c>
      <c r="G736" s="5">
        <f t="shared" si="56"/>
        <v>3085</v>
      </c>
      <c r="H736" s="11" t="b">
        <f t="shared" si="57"/>
        <v>0</v>
      </c>
      <c r="I736" s="11" t="b">
        <f t="shared" si="58"/>
        <v>0</v>
      </c>
      <c r="J736" s="11" t="b">
        <f t="shared" si="59"/>
        <v>0</v>
      </c>
    </row>
    <row r="737" spans="1:10" x14ac:dyDescent="0.25">
      <c r="A737">
        <v>146</v>
      </c>
      <c r="B737" t="s">
        <v>4</v>
      </c>
      <c r="C737" s="3">
        <v>39976.665902777779</v>
      </c>
      <c r="D737" s="3">
        <v>39976.705324074072</v>
      </c>
      <c r="E737" s="2">
        <f t="shared" si="55"/>
        <v>3.9421296292857733E-2</v>
      </c>
      <c r="F737" t="str">
        <f>CONCATENATE(INDEX(Telefonkönyv!$A$2:$A$63,MATCH('Hívások (2)'!A737,Telefonkönyv!$C$2:$C$63,0))," ",INDEX(Telefonkönyv!$B$2:$B$63,MATCH('Hívások (2)'!A737,Telefonkönyv!$C$2:$C$63,0)))</f>
        <v>Bartus Sándor felsővezető</v>
      </c>
      <c r="G737" s="5">
        <f t="shared" si="56"/>
        <v>4050</v>
      </c>
      <c r="H737" s="11" t="b">
        <f t="shared" si="57"/>
        <v>0</v>
      </c>
      <c r="I737" s="11" t="b">
        <f t="shared" si="58"/>
        <v>0</v>
      </c>
      <c r="J737" s="11" t="b">
        <f t="shared" si="59"/>
        <v>0</v>
      </c>
    </row>
    <row r="738" spans="1:10" x14ac:dyDescent="0.25">
      <c r="A738">
        <v>119</v>
      </c>
      <c r="B738" t="s">
        <v>10</v>
      </c>
      <c r="C738" s="3">
        <v>39976.66983796296</v>
      </c>
      <c r="D738" s="3">
        <v>39976.676296296297</v>
      </c>
      <c r="E738" s="2">
        <f t="shared" si="55"/>
        <v>6.4583333369228058E-3</v>
      </c>
      <c r="F738" t="str">
        <f>CONCATENATE(INDEX(Telefonkönyv!$A$2:$A$63,MATCH('Hívások (2)'!A738,Telefonkönyv!$C$2:$C$63,0))," ",INDEX(Telefonkönyv!$B$2:$B$63,MATCH('Hívások (2)'!A738,Telefonkönyv!$C$2:$C$63,0)))</f>
        <v>Kövér Krisztina ügyintéző</v>
      </c>
      <c r="G738" s="5">
        <f t="shared" si="56"/>
        <v>910</v>
      </c>
      <c r="H738" s="11" t="b">
        <f t="shared" si="57"/>
        <v>0</v>
      </c>
      <c r="I738" s="11" t="b">
        <f t="shared" si="58"/>
        <v>0</v>
      </c>
      <c r="J738" s="11" t="b">
        <f t="shared" si="59"/>
        <v>0</v>
      </c>
    </row>
    <row r="739" spans="1:10" x14ac:dyDescent="0.25">
      <c r="A739">
        <v>160</v>
      </c>
      <c r="B739" t="s">
        <v>14</v>
      </c>
      <c r="C739" s="3">
        <v>39976.672337962962</v>
      </c>
      <c r="D739" s="3">
        <v>39976.67796296296</v>
      </c>
      <c r="E739" s="2">
        <f t="shared" si="55"/>
        <v>5.6249999979627319E-3</v>
      </c>
      <c r="F739" t="str">
        <f>CONCATENATE(INDEX(Telefonkönyv!$A$2:$A$63,MATCH('Hívások (2)'!A739,Telefonkönyv!$C$2:$C$63,0))," ",INDEX(Telefonkönyv!$B$2:$B$63,MATCH('Hívások (2)'!A739,Telefonkönyv!$C$2:$C$63,0)))</f>
        <v>Fosztó Gábor ügyintéző</v>
      </c>
      <c r="G739" s="5">
        <f t="shared" si="56"/>
        <v>765</v>
      </c>
      <c r="H739" s="11" t="b">
        <f t="shared" si="57"/>
        <v>0</v>
      </c>
      <c r="I739" s="11" t="b">
        <f t="shared" si="58"/>
        <v>0</v>
      </c>
      <c r="J739" s="11" t="b">
        <f t="shared" si="59"/>
        <v>0</v>
      </c>
    </row>
    <row r="740" spans="1:10" x14ac:dyDescent="0.25">
      <c r="A740">
        <v>116</v>
      </c>
      <c r="B740" t="s">
        <v>9</v>
      </c>
      <c r="C740" s="3">
        <v>39976.674166666664</v>
      </c>
      <c r="D740" s="3">
        <v>39976.698842592596</v>
      </c>
      <c r="E740" s="2">
        <f t="shared" si="55"/>
        <v>2.4675925931660458E-2</v>
      </c>
      <c r="F740" t="str">
        <f>CONCATENATE(INDEX(Telefonkönyv!$A$2:$A$63,MATCH('Hívások (2)'!A740,Telefonkönyv!$C$2:$C$63,0))," ",INDEX(Telefonkönyv!$B$2:$B$63,MATCH('Hívások (2)'!A740,Telefonkönyv!$C$2:$C$63,0)))</f>
        <v>Mák Anna ügyintéző</v>
      </c>
      <c r="G740" s="5">
        <f t="shared" si="56"/>
        <v>2750</v>
      </c>
      <c r="H740" s="11" t="b">
        <f t="shared" si="57"/>
        <v>0</v>
      </c>
      <c r="I740" s="11" t="b">
        <f t="shared" si="58"/>
        <v>0</v>
      </c>
      <c r="J740" s="11" t="b">
        <f t="shared" si="59"/>
        <v>0</v>
      </c>
    </row>
    <row r="741" spans="1:10" x14ac:dyDescent="0.25">
      <c r="A741">
        <v>140</v>
      </c>
      <c r="B741" t="s">
        <v>5</v>
      </c>
      <c r="C741" s="3">
        <v>39976.680208333331</v>
      </c>
      <c r="D741" s="3">
        <v>39976.708240740743</v>
      </c>
      <c r="E741" s="2">
        <f t="shared" si="55"/>
        <v>2.8032407411956228E-2</v>
      </c>
      <c r="F741" t="str">
        <f>CONCATENATE(INDEX(Telefonkönyv!$A$2:$A$63,MATCH('Hívások (2)'!A741,Telefonkönyv!$C$2:$C$63,0))," ",INDEX(Telefonkönyv!$B$2:$B$63,MATCH('Hívások (2)'!A741,Telefonkönyv!$C$2:$C$63,0)))</f>
        <v>Szunomár Flóra ügyintéző</v>
      </c>
      <c r="G741" s="5">
        <f t="shared" si="56"/>
        <v>3325</v>
      </c>
      <c r="H741" s="11" t="b">
        <f t="shared" si="57"/>
        <v>0</v>
      </c>
      <c r="I741" s="11" t="b">
        <f t="shared" si="58"/>
        <v>0</v>
      </c>
      <c r="J741" s="11" t="b">
        <f t="shared" si="59"/>
        <v>0</v>
      </c>
    </row>
    <row r="742" spans="1:10" x14ac:dyDescent="0.25">
      <c r="A742">
        <v>159</v>
      </c>
      <c r="B742" t="s">
        <v>4</v>
      </c>
      <c r="C742" s="3">
        <v>39976.683252314811</v>
      </c>
      <c r="D742" s="3">
        <v>39976.697500000002</v>
      </c>
      <c r="E742" s="2">
        <f t="shared" si="55"/>
        <v>1.4247685190639459E-2</v>
      </c>
      <c r="F742" t="str">
        <f>CONCATENATE(INDEX(Telefonkönyv!$A$2:$A$63,MATCH('Hívások (2)'!A742,Telefonkönyv!$C$2:$C$63,0))," ",INDEX(Telefonkönyv!$B$2:$B$63,MATCH('Hívások (2)'!A742,Telefonkönyv!$C$2:$C$63,0)))</f>
        <v>Pap Nikolett ügyintéző</v>
      </c>
      <c r="G742" s="5">
        <f t="shared" si="56"/>
        <v>1530</v>
      </c>
      <c r="H742" s="11" t="b">
        <f t="shared" si="57"/>
        <v>0</v>
      </c>
      <c r="I742" s="11" t="b">
        <f t="shared" si="58"/>
        <v>0</v>
      </c>
      <c r="J742" s="11" t="b">
        <f t="shared" si="59"/>
        <v>0</v>
      </c>
    </row>
    <row r="743" spans="1:10" x14ac:dyDescent="0.25">
      <c r="A743">
        <v>131</v>
      </c>
      <c r="B743" t="s">
        <v>5</v>
      </c>
      <c r="C743" s="3">
        <v>39976.685601851852</v>
      </c>
      <c r="D743" s="3">
        <v>39976.690729166665</v>
      </c>
      <c r="E743" s="2">
        <f t="shared" si="55"/>
        <v>5.1273148128530011E-3</v>
      </c>
      <c r="F743" t="str">
        <f>CONCATENATE(INDEX(Telefonkönyv!$A$2:$A$63,MATCH('Hívások (2)'!A743,Telefonkönyv!$C$2:$C$63,0))," ",INDEX(Telefonkönyv!$B$2:$B$63,MATCH('Hívások (2)'!A743,Telefonkönyv!$C$2:$C$63,0)))</f>
        <v>Arany Attila ügyintéző</v>
      </c>
      <c r="G743" s="5">
        <f t="shared" si="56"/>
        <v>685</v>
      </c>
      <c r="H743" s="11" t="b">
        <f t="shared" si="57"/>
        <v>0</v>
      </c>
      <c r="I743" s="11" t="b">
        <f t="shared" si="58"/>
        <v>0</v>
      </c>
      <c r="J743" s="11" t="b">
        <f t="shared" si="59"/>
        <v>0</v>
      </c>
    </row>
    <row r="744" spans="1:10" x14ac:dyDescent="0.25">
      <c r="A744">
        <v>153</v>
      </c>
      <c r="B744" t="s">
        <v>7</v>
      </c>
      <c r="C744" s="3">
        <v>39976.68577546296</v>
      </c>
      <c r="D744" s="3">
        <v>39976.721273148149</v>
      </c>
      <c r="E744" s="2">
        <f t="shared" si="55"/>
        <v>3.549768518860219E-2</v>
      </c>
      <c r="F744" t="str">
        <f>CONCATENATE(INDEX(Telefonkönyv!$A$2:$A$63,MATCH('Hívások (2)'!A744,Telefonkönyv!$C$2:$C$63,0))," ",INDEX(Telefonkönyv!$B$2:$B$63,MATCH('Hívások (2)'!A744,Telefonkönyv!$C$2:$C$63,0)))</f>
        <v>Bozsó Zsolt ügyintéző</v>
      </c>
      <c r="G744" s="5">
        <f t="shared" si="56"/>
        <v>3950</v>
      </c>
      <c r="H744" s="11" t="b">
        <f t="shared" si="57"/>
        <v>0</v>
      </c>
      <c r="I744" s="11" t="b">
        <f t="shared" si="58"/>
        <v>0</v>
      </c>
      <c r="J744" s="11" t="b">
        <f t="shared" si="59"/>
        <v>0</v>
      </c>
    </row>
    <row r="745" spans="1:10" x14ac:dyDescent="0.25">
      <c r="A745">
        <v>150</v>
      </c>
      <c r="B745" t="s">
        <v>5</v>
      </c>
      <c r="C745" s="3">
        <v>39976.690509259257</v>
      </c>
      <c r="D745" s="3">
        <v>39976.700428240743</v>
      </c>
      <c r="E745" s="2">
        <f t="shared" si="55"/>
        <v>9.9189814864075743E-3</v>
      </c>
      <c r="F745" t="str">
        <f>CONCATENATE(INDEX(Telefonkönyv!$A$2:$A$63,MATCH('Hívások (2)'!A745,Telefonkönyv!$C$2:$C$63,0))," ",INDEX(Telefonkönyv!$B$2:$B$63,MATCH('Hívások (2)'!A745,Telefonkönyv!$C$2:$C$63,0)))</f>
        <v>Virt Kornél ügyintéző</v>
      </c>
      <c r="G745" s="5">
        <f t="shared" si="56"/>
        <v>1245</v>
      </c>
      <c r="H745" s="11" t="b">
        <f t="shared" si="57"/>
        <v>0</v>
      </c>
      <c r="I745" s="11" t="b">
        <f t="shared" si="58"/>
        <v>0</v>
      </c>
      <c r="J745" s="11" t="b">
        <f t="shared" si="59"/>
        <v>0</v>
      </c>
    </row>
    <row r="746" spans="1:10" x14ac:dyDescent="0.25">
      <c r="A746">
        <v>103</v>
      </c>
      <c r="B746" t="s">
        <v>10</v>
      </c>
      <c r="C746" s="3">
        <v>39976.693287037036</v>
      </c>
      <c r="D746" s="3">
        <v>39976.729166666664</v>
      </c>
      <c r="E746" s="2">
        <f t="shared" si="55"/>
        <v>3.587962962774327E-2</v>
      </c>
      <c r="F746" t="str">
        <f>CONCATENATE(INDEX(Telefonkönyv!$A$2:$A$63,MATCH('Hívások (2)'!A746,Telefonkönyv!$C$2:$C$63,0))," ",INDEX(Telefonkönyv!$B$2:$B$63,MATCH('Hívások (2)'!A746,Telefonkönyv!$C$2:$C$63,0)))</f>
        <v>Faluhelyi Csaba ügyintéző</v>
      </c>
      <c r="G746" s="5">
        <f t="shared" si="56"/>
        <v>4480</v>
      </c>
      <c r="H746" s="11" t="b">
        <f t="shared" si="57"/>
        <v>0</v>
      </c>
      <c r="I746" s="11" t="b">
        <f t="shared" si="58"/>
        <v>0</v>
      </c>
      <c r="J746" s="11" t="b">
        <f t="shared" si="59"/>
        <v>0</v>
      </c>
    </row>
    <row r="747" spans="1:10" x14ac:dyDescent="0.25">
      <c r="A747">
        <v>160</v>
      </c>
      <c r="B747" t="s">
        <v>14</v>
      </c>
      <c r="C747" s="3">
        <v>39976.697025462963</v>
      </c>
      <c r="D747" s="3">
        <v>39976.712106481478</v>
      </c>
      <c r="E747" s="2">
        <f t="shared" si="55"/>
        <v>1.5081018515047617E-2</v>
      </c>
      <c r="F747" t="str">
        <f>CONCATENATE(INDEX(Telefonkönyv!$A$2:$A$63,MATCH('Hívások (2)'!A747,Telefonkönyv!$C$2:$C$63,0))," ",INDEX(Telefonkönyv!$B$2:$B$63,MATCH('Hívások (2)'!A747,Telefonkönyv!$C$2:$C$63,0)))</f>
        <v>Fosztó Gábor ügyintéző</v>
      </c>
      <c r="G747" s="5">
        <f t="shared" si="56"/>
        <v>1805</v>
      </c>
      <c r="H747" s="11" t="b">
        <f t="shared" si="57"/>
        <v>0</v>
      </c>
      <c r="I747" s="11" t="b">
        <f t="shared" si="58"/>
        <v>0</v>
      </c>
      <c r="J747" s="11" t="b">
        <f t="shared" si="59"/>
        <v>0</v>
      </c>
    </row>
    <row r="748" spans="1:10" x14ac:dyDescent="0.25">
      <c r="A748">
        <v>156</v>
      </c>
      <c r="B748" t="s">
        <v>7</v>
      </c>
      <c r="C748" s="3">
        <v>39976.701527777775</v>
      </c>
      <c r="D748" s="3">
        <v>39976.734525462962</v>
      </c>
      <c r="E748" s="2">
        <f t="shared" si="55"/>
        <v>3.2997685186273884E-2</v>
      </c>
      <c r="F748" t="str">
        <f>CONCATENATE(INDEX(Telefonkönyv!$A$2:$A$63,MATCH('Hívások (2)'!A748,Telefonkönyv!$C$2:$C$63,0))," ",INDEX(Telefonkönyv!$B$2:$B$63,MATCH('Hívások (2)'!A748,Telefonkönyv!$C$2:$C$63,0)))</f>
        <v>Ormai Nikolett ügyintéző</v>
      </c>
      <c r="G748" s="5">
        <f t="shared" si="56"/>
        <v>3650</v>
      </c>
      <c r="H748" s="11" t="b">
        <f t="shared" si="57"/>
        <v>0</v>
      </c>
      <c r="I748" s="11" t="b">
        <f t="shared" si="58"/>
        <v>0</v>
      </c>
      <c r="J748" s="11" t="b">
        <f t="shared" si="59"/>
        <v>0</v>
      </c>
    </row>
    <row r="749" spans="1:10" x14ac:dyDescent="0.25">
      <c r="A749">
        <v>102</v>
      </c>
      <c r="B749" t="s">
        <v>11</v>
      </c>
      <c r="C749" s="3">
        <v>39976.705300925925</v>
      </c>
      <c r="D749" s="3">
        <v>39976.718634259261</v>
      </c>
      <c r="E749" s="2">
        <f t="shared" si="55"/>
        <v>1.3333333336049691E-2</v>
      </c>
      <c r="F749" t="str">
        <f>CONCATENATE(INDEX(Telefonkönyv!$A$2:$A$63,MATCH('Hívások (2)'!A749,Telefonkönyv!$C$2:$C$63,0))," ",INDEX(Telefonkönyv!$B$2:$B$63,MATCH('Hívások (2)'!A749,Telefonkönyv!$C$2:$C$63,0)))</f>
        <v>Csurgó Tivadar ügyintéző</v>
      </c>
      <c r="G749" s="5">
        <f t="shared" si="56"/>
        <v>1645</v>
      </c>
      <c r="H749" s="11" t="b">
        <f t="shared" si="57"/>
        <v>0</v>
      </c>
      <c r="I749" s="11" t="b">
        <f t="shared" si="58"/>
        <v>0</v>
      </c>
      <c r="J749" s="11" t="b">
        <f t="shared" si="59"/>
        <v>0</v>
      </c>
    </row>
    <row r="750" spans="1:10" x14ac:dyDescent="0.25">
      <c r="A750">
        <v>132</v>
      </c>
      <c r="B750" t="s">
        <v>5</v>
      </c>
      <c r="C750" s="3">
        <v>39976.709421296298</v>
      </c>
      <c r="D750" s="3">
        <v>39976.733541666668</v>
      </c>
      <c r="E750" s="2">
        <f t="shared" si="55"/>
        <v>2.4120370369928423E-2</v>
      </c>
      <c r="F750" t="str">
        <f>CONCATENATE(INDEX(Telefonkönyv!$A$2:$A$63,MATCH('Hívások (2)'!A750,Telefonkönyv!$C$2:$C$63,0))," ",INDEX(Telefonkönyv!$B$2:$B$63,MATCH('Hívások (2)'!A750,Telefonkönyv!$C$2:$C$63,0)))</f>
        <v>Pap Zsófia ügyintéző</v>
      </c>
      <c r="G750" s="5">
        <f t="shared" si="56"/>
        <v>2845</v>
      </c>
      <c r="H750" s="11" t="b">
        <f t="shared" si="57"/>
        <v>0</v>
      </c>
      <c r="I750" s="11" t="b">
        <f t="shared" si="58"/>
        <v>0</v>
      </c>
      <c r="J750" s="11" t="b">
        <f t="shared" si="59"/>
        <v>0</v>
      </c>
    </row>
    <row r="751" spans="1:10" x14ac:dyDescent="0.25">
      <c r="A751">
        <v>113</v>
      </c>
      <c r="B751" t="s">
        <v>7</v>
      </c>
      <c r="C751" s="3">
        <v>39976.709756944445</v>
      </c>
      <c r="D751" s="3">
        <v>39976.734791666669</v>
      </c>
      <c r="E751" s="2">
        <f t="shared" si="55"/>
        <v>2.5034722224518191E-2</v>
      </c>
      <c r="F751" t="str">
        <f>CONCATENATE(INDEX(Telefonkönyv!$A$2:$A$63,MATCH('Hívások (2)'!A751,Telefonkönyv!$C$2:$C$63,0))," ",INDEX(Telefonkönyv!$B$2:$B$63,MATCH('Hívások (2)'!A751,Telefonkönyv!$C$2:$C$63,0)))</f>
        <v>Toldi Tamás ügyintéző</v>
      </c>
      <c r="G751" s="5">
        <f t="shared" si="56"/>
        <v>2825</v>
      </c>
      <c r="H751" s="11" t="b">
        <f t="shared" si="57"/>
        <v>0</v>
      </c>
      <c r="I751" s="11" t="b">
        <f t="shared" si="58"/>
        <v>0</v>
      </c>
      <c r="J751" s="11" t="b">
        <f t="shared" si="59"/>
        <v>0</v>
      </c>
    </row>
    <row r="752" spans="1:10" x14ac:dyDescent="0.25">
      <c r="A752">
        <v>134</v>
      </c>
      <c r="B752" t="s">
        <v>4</v>
      </c>
      <c r="C752" s="3">
        <v>39976.713831018518</v>
      </c>
      <c r="D752" s="3">
        <v>39976.738541666666</v>
      </c>
      <c r="E752" s="2">
        <f t="shared" si="55"/>
        <v>2.47106481474475E-2</v>
      </c>
      <c r="F752" t="str">
        <f>CONCATENATE(INDEX(Telefonkönyv!$A$2:$A$63,MATCH('Hívások (2)'!A752,Telefonkönyv!$C$2:$C$63,0))," ",INDEX(Telefonkönyv!$B$2:$B$63,MATCH('Hívások (2)'!A752,Telefonkönyv!$C$2:$C$63,0)))</f>
        <v>Kurinyec Kinga ügyintéző</v>
      </c>
      <c r="G752" s="5">
        <f t="shared" si="56"/>
        <v>2580</v>
      </c>
      <c r="H752" s="11" t="b">
        <f t="shared" si="57"/>
        <v>0</v>
      </c>
      <c r="I752" s="11" t="b">
        <f t="shared" si="58"/>
        <v>0</v>
      </c>
      <c r="J752" s="11" t="b">
        <f t="shared" si="59"/>
        <v>0</v>
      </c>
    </row>
    <row r="753" spans="1:10" x14ac:dyDescent="0.25">
      <c r="A753">
        <v>158</v>
      </c>
      <c r="B753" t="s">
        <v>10</v>
      </c>
      <c r="C753" s="3">
        <v>39976.714363425926</v>
      </c>
      <c r="D753" s="3">
        <v>39976.744409722225</v>
      </c>
      <c r="E753" s="2">
        <f t="shared" si="55"/>
        <v>3.0046296298678499E-2</v>
      </c>
      <c r="F753" t="str">
        <f>CONCATENATE(INDEX(Telefonkönyv!$A$2:$A$63,MATCH('Hívások (2)'!A753,Telefonkönyv!$C$2:$C$63,0))," ",INDEX(Telefonkönyv!$B$2:$B$63,MATCH('Hívások (2)'!A753,Telefonkönyv!$C$2:$C$63,0)))</f>
        <v>Sánta Tibor középvezető</v>
      </c>
      <c r="G753" s="5">
        <f t="shared" si="56"/>
        <v>3800</v>
      </c>
      <c r="H753" s="11" t="b">
        <f t="shared" si="57"/>
        <v>0</v>
      </c>
      <c r="I753" s="11" t="b">
        <f t="shared" si="58"/>
        <v>0</v>
      </c>
      <c r="J753" s="11" t="b">
        <f t="shared" si="59"/>
        <v>0</v>
      </c>
    </row>
    <row r="754" spans="1:10" x14ac:dyDescent="0.25">
      <c r="A754">
        <v>136</v>
      </c>
      <c r="B754" t="s">
        <v>11</v>
      </c>
      <c r="C754" s="3">
        <v>39976.715046296296</v>
      </c>
      <c r="D754" s="3">
        <v>39976.749386574076</v>
      </c>
      <c r="E754" s="2">
        <f t="shared" si="55"/>
        <v>3.4340277779847383E-2</v>
      </c>
      <c r="F754" t="str">
        <f>CONCATENATE(INDEX(Telefonkönyv!$A$2:$A$63,MATCH('Hívások (2)'!A754,Telefonkönyv!$C$2:$C$63,0))," ",INDEX(Telefonkönyv!$B$2:$B$63,MATCH('Hívások (2)'!A754,Telefonkönyv!$C$2:$C$63,0)))</f>
        <v>Kégli Máté ügyintéző</v>
      </c>
      <c r="G754" s="5">
        <f t="shared" si="56"/>
        <v>4045</v>
      </c>
      <c r="H754" s="11" t="b">
        <f t="shared" si="57"/>
        <v>0</v>
      </c>
      <c r="I754" s="11" t="b">
        <f t="shared" si="58"/>
        <v>0</v>
      </c>
      <c r="J754" s="11" t="b">
        <f t="shared" si="59"/>
        <v>0</v>
      </c>
    </row>
    <row r="755" spans="1:10" x14ac:dyDescent="0.25">
      <c r="A755">
        <v>139</v>
      </c>
      <c r="B755" t="s">
        <v>9</v>
      </c>
      <c r="C755" s="3">
        <v>39976.718472222223</v>
      </c>
      <c r="D755" s="3">
        <v>39976.737928240742</v>
      </c>
      <c r="E755" s="2">
        <f t="shared" si="55"/>
        <v>1.9456018519122154E-2</v>
      </c>
      <c r="F755" t="str">
        <f>CONCATENATE(INDEX(Telefonkönyv!$A$2:$A$63,MATCH('Hívások (2)'!A755,Telefonkönyv!$C$2:$C$63,0))," ",INDEX(Telefonkönyv!$B$2:$B$63,MATCH('Hívások (2)'!A755,Telefonkönyv!$C$2:$C$63,0)))</f>
        <v>Felner Ferenc ügyintéző</v>
      </c>
      <c r="G755" s="5">
        <f t="shared" si="56"/>
        <v>2225</v>
      </c>
      <c r="H755" s="11" t="b">
        <f t="shared" si="57"/>
        <v>0</v>
      </c>
      <c r="I755" s="11" t="b">
        <f t="shared" si="58"/>
        <v>0</v>
      </c>
      <c r="J755" s="11" t="b">
        <f t="shared" si="59"/>
        <v>0</v>
      </c>
    </row>
    <row r="756" spans="1:10" x14ac:dyDescent="0.25">
      <c r="A756">
        <v>122</v>
      </c>
      <c r="B756" t="s">
        <v>14</v>
      </c>
      <c r="C756" s="3">
        <v>39976.722662037035</v>
      </c>
      <c r="D756" s="3">
        <v>39976.757326388892</v>
      </c>
      <c r="E756" s="2">
        <f t="shared" si="55"/>
        <v>3.4664351856918074E-2</v>
      </c>
      <c r="F756" t="str">
        <f>CONCATENATE(INDEX(Telefonkönyv!$A$2:$A$63,MATCH('Hívások (2)'!A756,Telefonkönyv!$C$2:$C$63,0))," ",INDEX(Telefonkönyv!$B$2:$B$63,MATCH('Hívások (2)'!A756,Telefonkönyv!$C$2:$C$63,0)))</f>
        <v>Láng Botond ügyintéző</v>
      </c>
      <c r="G756" s="5">
        <f t="shared" si="56"/>
        <v>4045</v>
      </c>
      <c r="H756" s="11" t="b">
        <f t="shared" si="57"/>
        <v>0</v>
      </c>
      <c r="I756" s="11" t="b">
        <f t="shared" si="58"/>
        <v>0</v>
      </c>
      <c r="J756" s="11" t="b">
        <f t="shared" si="59"/>
        <v>0</v>
      </c>
    </row>
    <row r="757" spans="1:10" x14ac:dyDescent="0.25">
      <c r="A757">
        <v>144</v>
      </c>
      <c r="B757" t="s">
        <v>14</v>
      </c>
      <c r="C757" s="3">
        <v>39976.726053240738</v>
      </c>
      <c r="D757" s="3">
        <v>39976.754386574074</v>
      </c>
      <c r="E757" s="2">
        <f t="shared" si="55"/>
        <v>2.8333333335467614E-2</v>
      </c>
      <c r="F757" t="str">
        <f>CONCATENATE(INDEX(Telefonkönyv!$A$2:$A$63,MATCH('Hívások (2)'!A757,Telefonkönyv!$C$2:$C$63,0))," ",INDEX(Telefonkönyv!$B$2:$B$63,MATCH('Hívások (2)'!A757,Telefonkönyv!$C$2:$C$63,0)))</f>
        <v>Bózsing Gergely ügyintéző</v>
      </c>
      <c r="G757" s="5">
        <f t="shared" si="56"/>
        <v>3325</v>
      </c>
      <c r="H757" s="11" t="b">
        <f t="shared" si="57"/>
        <v>0</v>
      </c>
      <c r="I757" s="11" t="b">
        <f t="shared" si="58"/>
        <v>0</v>
      </c>
      <c r="J757" s="11" t="b">
        <f t="shared" si="59"/>
        <v>0</v>
      </c>
    </row>
    <row r="758" spans="1:10" x14ac:dyDescent="0.25">
      <c r="A758">
        <v>107</v>
      </c>
      <c r="B758" t="s">
        <v>7</v>
      </c>
      <c r="C758" s="3">
        <v>39976.730543981481</v>
      </c>
      <c r="D758" s="3">
        <v>39976.766759259262</v>
      </c>
      <c r="E758" s="2">
        <f t="shared" si="55"/>
        <v>3.6215277781593613E-2</v>
      </c>
      <c r="F758" t="str">
        <f>CONCATENATE(INDEX(Telefonkönyv!$A$2:$A$63,MATCH('Hívások (2)'!A758,Telefonkönyv!$C$2:$C$63,0))," ",INDEX(Telefonkönyv!$B$2:$B$63,MATCH('Hívások (2)'!A758,Telefonkönyv!$C$2:$C$63,0)))</f>
        <v>Gál Fruzsina ügyintéző</v>
      </c>
      <c r="G758" s="5">
        <f t="shared" si="56"/>
        <v>4025</v>
      </c>
      <c r="H758" s="11" t="b">
        <f t="shared" si="57"/>
        <v>0</v>
      </c>
      <c r="I758" s="11" t="b">
        <f t="shared" si="58"/>
        <v>0</v>
      </c>
      <c r="J758" s="11" t="b">
        <f t="shared" si="59"/>
        <v>0</v>
      </c>
    </row>
    <row r="759" spans="1:10" x14ac:dyDescent="0.25">
      <c r="A759">
        <v>130</v>
      </c>
      <c r="B759" t="s">
        <v>10</v>
      </c>
      <c r="C759" s="3">
        <v>39976.737986111111</v>
      </c>
      <c r="D759" s="3">
        <v>39976.74790509259</v>
      </c>
      <c r="E759" s="2">
        <f t="shared" si="55"/>
        <v>9.9189814791316167E-3</v>
      </c>
      <c r="F759" t="str">
        <f>CONCATENATE(INDEX(Telefonkönyv!$A$2:$A$63,MATCH('Hívások (2)'!A759,Telefonkönyv!$C$2:$C$63,0))," ",INDEX(Telefonkönyv!$B$2:$B$63,MATCH('Hívások (2)'!A759,Telefonkönyv!$C$2:$C$63,0)))</f>
        <v>Gál Zsuzsa ügyintéző</v>
      </c>
      <c r="G759" s="5">
        <f t="shared" si="56"/>
        <v>1335</v>
      </c>
      <c r="H759" s="11" t="b">
        <f t="shared" si="57"/>
        <v>0</v>
      </c>
      <c r="I759" s="11" t="b">
        <f t="shared" si="58"/>
        <v>0</v>
      </c>
      <c r="J759" s="11" t="b">
        <f t="shared" si="59"/>
        <v>0</v>
      </c>
    </row>
    <row r="760" spans="1:10" x14ac:dyDescent="0.25">
      <c r="A760">
        <v>129</v>
      </c>
      <c r="B760" t="s">
        <v>10</v>
      </c>
      <c r="C760" s="3">
        <v>39976.740706018521</v>
      </c>
      <c r="D760" s="3">
        <v>39976.750949074078</v>
      </c>
      <c r="E760" s="2">
        <f t="shared" si="55"/>
        <v>1.0243055556202307E-2</v>
      </c>
      <c r="F760" t="str">
        <f>CONCATENATE(INDEX(Telefonkönyv!$A$2:$A$63,MATCH('Hívások (2)'!A760,Telefonkönyv!$C$2:$C$63,0))," ",INDEX(Telefonkönyv!$B$2:$B$63,MATCH('Hívások (2)'!A760,Telefonkönyv!$C$2:$C$63,0)))</f>
        <v>Huszár Ildikó középvezető</v>
      </c>
      <c r="G760" s="5">
        <f t="shared" si="56"/>
        <v>1335</v>
      </c>
      <c r="H760" s="11" t="b">
        <f t="shared" si="57"/>
        <v>0</v>
      </c>
      <c r="I760" s="11" t="b">
        <f t="shared" si="58"/>
        <v>0</v>
      </c>
      <c r="J760" s="11" t="b">
        <f t="shared" si="59"/>
        <v>0</v>
      </c>
    </row>
    <row r="761" spans="1:10" x14ac:dyDescent="0.25">
      <c r="A761">
        <v>113</v>
      </c>
      <c r="B761" t="s">
        <v>7</v>
      </c>
      <c r="C761" s="3">
        <v>39976.744664351849</v>
      </c>
      <c r="D761" s="3">
        <v>39976.778703703705</v>
      </c>
      <c r="E761" s="2">
        <f t="shared" si="55"/>
        <v>3.4039351856335998E-2</v>
      </c>
      <c r="F761" t="str">
        <f>CONCATENATE(INDEX(Telefonkönyv!$A$2:$A$63,MATCH('Hívások (2)'!A761,Telefonkönyv!$C$2:$C$63,0))," ",INDEX(Telefonkönyv!$B$2:$B$63,MATCH('Hívások (2)'!A761,Telefonkönyv!$C$2:$C$63,0)))</f>
        <v>Toldi Tamás ügyintéző</v>
      </c>
      <c r="G761" s="5">
        <f t="shared" si="56"/>
        <v>3800</v>
      </c>
      <c r="H761" s="11" t="b">
        <f t="shared" si="57"/>
        <v>0</v>
      </c>
      <c r="I761" s="11" t="b">
        <f t="shared" si="58"/>
        <v>0</v>
      </c>
      <c r="J761" s="11" t="b">
        <f t="shared" si="59"/>
        <v>0</v>
      </c>
    </row>
    <row r="762" spans="1:10" x14ac:dyDescent="0.25">
      <c r="A762">
        <v>158</v>
      </c>
      <c r="B762" t="s">
        <v>7</v>
      </c>
      <c r="C762" s="3">
        <v>39976.745706018519</v>
      </c>
      <c r="D762" s="3">
        <v>39976.74894675926</v>
      </c>
      <c r="E762" s="2">
        <f t="shared" si="55"/>
        <v>3.2407407416030765E-3</v>
      </c>
      <c r="F762" t="str">
        <f>CONCATENATE(INDEX(Telefonkönyv!$A$2:$A$63,MATCH('Hívások (2)'!A762,Telefonkönyv!$C$2:$C$63,0))," ",INDEX(Telefonkönyv!$B$2:$B$63,MATCH('Hívások (2)'!A762,Telefonkönyv!$C$2:$C$63,0)))</f>
        <v>Sánta Tibor középvezető</v>
      </c>
      <c r="G762" s="5">
        <f t="shared" si="56"/>
        <v>425</v>
      </c>
      <c r="H762" s="11" t="b">
        <f t="shared" si="57"/>
        <v>0</v>
      </c>
      <c r="I762" s="11" t="b">
        <f t="shared" si="58"/>
        <v>0</v>
      </c>
      <c r="J762" s="11" t="b">
        <f t="shared" si="59"/>
        <v>0</v>
      </c>
    </row>
    <row r="763" spans="1:10" x14ac:dyDescent="0.25">
      <c r="A763">
        <v>156</v>
      </c>
      <c r="B763" t="s">
        <v>7</v>
      </c>
      <c r="C763" s="3">
        <v>39976.74590277778</v>
      </c>
      <c r="D763" s="3">
        <v>39976.752951388888</v>
      </c>
      <c r="E763" s="2">
        <f t="shared" si="55"/>
        <v>7.0486111071659252E-3</v>
      </c>
      <c r="F763" t="str">
        <f>CONCATENATE(INDEX(Telefonkönyv!$A$2:$A$63,MATCH('Hívások (2)'!A763,Telefonkönyv!$C$2:$C$63,0))," ",INDEX(Telefonkönyv!$B$2:$B$63,MATCH('Hívások (2)'!A763,Telefonkönyv!$C$2:$C$63,0)))</f>
        <v>Ormai Nikolett ügyintéző</v>
      </c>
      <c r="G763" s="5">
        <f t="shared" si="56"/>
        <v>875</v>
      </c>
      <c r="H763" s="11" t="b">
        <f t="shared" si="57"/>
        <v>0</v>
      </c>
      <c r="I763" s="11" t="b">
        <f t="shared" si="58"/>
        <v>0</v>
      </c>
      <c r="J763" s="11" t="b">
        <f t="shared" si="59"/>
        <v>0</v>
      </c>
    </row>
    <row r="764" spans="1:10" x14ac:dyDescent="0.25">
      <c r="A764">
        <v>117</v>
      </c>
      <c r="B764" t="s">
        <v>5</v>
      </c>
      <c r="C764" s="3">
        <v>39976.753252314818</v>
      </c>
      <c r="D764" s="3">
        <v>39976.775578703702</v>
      </c>
      <c r="E764" s="2">
        <f t="shared" si="55"/>
        <v>2.2326388883811887E-2</v>
      </c>
      <c r="F764" t="str">
        <f>CONCATENATE(INDEX(Telefonkönyv!$A$2:$A$63,MATCH('Hívások (2)'!A764,Telefonkönyv!$C$2:$C$63,0))," ",INDEX(Telefonkönyv!$B$2:$B$63,MATCH('Hívások (2)'!A764,Telefonkönyv!$C$2:$C$63,0)))</f>
        <v>Ordasi Judit ügyintéző</v>
      </c>
      <c r="G764" s="5">
        <f t="shared" si="56"/>
        <v>2685</v>
      </c>
      <c r="H764" s="11" t="b">
        <f t="shared" si="57"/>
        <v>0</v>
      </c>
      <c r="I764" s="11" t="b">
        <f t="shared" si="58"/>
        <v>0</v>
      </c>
      <c r="J764" s="11" t="b">
        <f t="shared" si="59"/>
        <v>0</v>
      </c>
    </row>
    <row r="765" spans="1:10" x14ac:dyDescent="0.25">
      <c r="A765">
        <v>147</v>
      </c>
      <c r="B765" t="s">
        <v>11</v>
      </c>
      <c r="C765" s="3">
        <v>39976.7575</v>
      </c>
      <c r="D765" s="3">
        <v>39976.797881944447</v>
      </c>
      <c r="E765" s="2">
        <f t="shared" si="55"/>
        <v>4.0381944447290152E-2</v>
      </c>
      <c r="F765" t="str">
        <f>CONCATENATE(INDEX(Telefonkönyv!$A$2:$A$63,MATCH('Hívások (2)'!A765,Telefonkönyv!$C$2:$C$63,0))," ",INDEX(Telefonkönyv!$B$2:$B$63,MATCH('Hívások (2)'!A765,Telefonkönyv!$C$2:$C$63,0)))</f>
        <v>Holman Edit felsővezető</v>
      </c>
      <c r="G765" s="5">
        <f t="shared" si="56"/>
        <v>4765</v>
      </c>
      <c r="H765" s="11" t="b">
        <f t="shared" si="57"/>
        <v>0</v>
      </c>
      <c r="I765" s="11" t="b">
        <f t="shared" si="58"/>
        <v>0</v>
      </c>
      <c r="J765" s="11" t="b">
        <f t="shared" si="59"/>
        <v>0</v>
      </c>
    </row>
    <row r="766" spans="1:10" x14ac:dyDescent="0.25">
      <c r="A766">
        <v>158</v>
      </c>
      <c r="B766" t="s">
        <v>10</v>
      </c>
      <c r="C766" s="3">
        <v>39976.757974537039</v>
      </c>
      <c r="D766" s="3">
        <v>39976.791759259257</v>
      </c>
      <c r="E766" s="2">
        <f t="shared" si="55"/>
        <v>3.3784722218115348E-2</v>
      </c>
      <c r="F766" t="str">
        <f>CONCATENATE(INDEX(Telefonkönyv!$A$2:$A$63,MATCH('Hívások (2)'!A766,Telefonkönyv!$C$2:$C$63,0))," ",INDEX(Telefonkönyv!$B$2:$B$63,MATCH('Hívások (2)'!A766,Telefonkönyv!$C$2:$C$63,0)))</f>
        <v>Sánta Tibor középvezető</v>
      </c>
      <c r="G766" s="5">
        <f t="shared" si="56"/>
        <v>4225</v>
      </c>
      <c r="H766" s="11" t="b">
        <f t="shared" si="57"/>
        <v>0</v>
      </c>
      <c r="I766" s="11" t="b">
        <f t="shared" si="58"/>
        <v>0</v>
      </c>
      <c r="J766" s="11" t="b">
        <f t="shared" si="59"/>
        <v>0</v>
      </c>
    </row>
    <row r="767" spans="1:10" x14ac:dyDescent="0.25">
      <c r="A767">
        <v>120</v>
      </c>
      <c r="B767" t="s">
        <v>12</v>
      </c>
      <c r="C767" s="3">
        <v>39976.762303240743</v>
      </c>
      <c r="D767" s="3">
        <v>39976.77138888889</v>
      </c>
      <c r="E767" s="2">
        <f t="shared" si="55"/>
        <v>9.0856481474475004E-3</v>
      </c>
      <c r="F767" t="str">
        <f>CONCATENATE(INDEX(Telefonkönyv!$A$2:$A$63,MATCH('Hívások (2)'!A767,Telefonkönyv!$C$2:$C$63,0))," ",INDEX(Telefonkönyv!$B$2:$B$63,MATCH('Hívások (2)'!A767,Telefonkönyv!$C$2:$C$63,0)))</f>
        <v>Szalay Ákos ügyintéző</v>
      </c>
      <c r="G767" s="5">
        <f t="shared" si="56"/>
        <v>1100</v>
      </c>
      <c r="H767" s="11" t="b">
        <f t="shared" si="57"/>
        <v>0</v>
      </c>
      <c r="I767" s="11" t="b">
        <f t="shared" si="58"/>
        <v>0</v>
      </c>
      <c r="J767" s="11" t="b">
        <f t="shared" si="59"/>
        <v>0</v>
      </c>
    </row>
    <row r="768" spans="1:10" x14ac:dyDescent="0.25">
      <c r="A768">
        <v>123</v>
      </c>
      <c r="B768" t="s">
        <v>7</v>
      </c>
      <c r="C768" s="3">
        <v>39976.762453703705</v>
      </c>
      <c r="D768" s="3">
        <v>39976.802372685182</v>
      </c>
      <c r="E768" s="2">
        <f t="shared" si="55"/>
        <v>3.9918981477967463E-2</v>
      </c>
      <c r="F768" t="str">
        <f>CONCATENATE(INDEX(Telefonkönyv!$A$2:$A$63,MATCH('Hívások (2)'!A768,Telefonkönyv!$C$2:$C$63,0))," ",INDEX(Telefonkönyv!$B$2:$B$63,MATCH('Hívások (2)'!A768,Telefonkönyv!$C$2:$C$63,0)))</f>
        <v>Juhász Andrea ügyintéző</v>
      </c>
      <c r="G768" s="5">
        <f t="shared" si="56"/>
        <v>4400</v>
      </c>
      <c r="H768" s="11" t="b">
        <f t="shared" si="57"/>
        <v>0</v>
      </c>
      <c r="I768" s="11" t="b">
        <f t="shared" si="58"/>
        <v>0</v>
      </c>
      <c r="J768" s="11" t="b">
        <f t="shared" si="59"/>
        <v>0</v>
      </c>
    </row>
    <row r="769" spans="1:10" x14ac:dyDescent="0.25">
      <c r="A769">
        <v>122</v>
      </c>
      <c r="B769" t="s">
        <v>14</v>
      </c>
      <c r="C769" s="3">
        <v>39976.76295138889</v>
      </c>
      <c r="D769" s="3">
        <v>39976.763287037036</v>
      </c>
      <c r="E769" s="2">
        <f t="shared" si="55"/>
        <v>3.3564814657438546E-4</v>
      </c>
      <c r="F769" t="str">
        <f>CONCATENATE(INDEX(Telefonkönyv!$A$2:$A$63,MATCH('Hívások (2)'!A769,Telefonkönyv!$C$2:$C$63,0))," ",INDEX(Telefonkönyv!$B$2:$B$63,MATCH('Hívások (2)'!A769,Telefonkönyv!$C$2:$C$63,0)))</f>
        <v>Láng Botond ügyintéző</v>
      </c>
      <c r="G769" s="5">
        <f t="shared" si="56"/>
        <v>125</v>
      </c>
      <c r="H769" s="11" t="b">
        <f t="shared" si="57"/>
        <v>0</v>
      </c>
      <c r="I769" s="11" t="b">
        <f t="shared" si="58"/>
        <v>0</v>
      </c>
      <c r="J769" s="11" t="b">
        <f t="shared" si="59"/>
        <v>0</v>
      </c>
    </row>
    <row r="770" spans="1:10" x14ac:dyDescent="0.25">
      <c r="A770">
        <v>131</v>
      </c>
      <c r="B770" t="s">
        <v>5</v>
      </c>
      <c r="C770" s="3">
        <v>39976.767129629632</v>
      </c>
      <c r="D770" s="3">
        <v>39976.767870370371</v>
      </c>
      <c r="E770" s="2">
        <f t="shared" si="55"/>
        <v>7.4074073927477002E-4</v>
      </c>
      <c r="F770" t="str">
        <f>CONCATENATE(INDEX(Telefonkönyv!$A$2:$A$63,MATCH('Hívások (2)'!A770,Telefonkönyv!$C$2:$C$63,0))," ",INDEX(Telefonkönyv!$B$2:$B$63,MATCH('Hívások (2)'!A770,Telefonkönyv!$C$2:$C$63,0)))</f>
        <v>Arany Attila ügyintéző</v>
      </c>
      <c r="G770" s="5">
        <f t="shared" si="56"/>
        <v>205</v>
      </c>
      <c r="H770" s="11" t="b">
        <f t="shared" si="57"/>
        <v>0</v>
      </c>
      <c r="I770" s="11" t="b">
        <f t="shared" si="58"/>
        <v>0</v>
      </c>
      <c r="J770" s="11" t="b">
        <f t="shared" si="59"/>
        <v>0</v>
      </c>
    </row>
    <row r="771" spans="1:10" x14ac:dyDescent="0.25">
      <c r="A771">
        <v>156</v>
      </c>
      <c r="B771" t="s">
        <v>7</v>
      </c>
      <c r="C771" s="3">
        <v>39976.768055555556</v>
      </c>
      <c r="D771" s="3">
        <v>39976.777511574073</v>
      </c>
      <c r="E771" s="2">
        <f t="shared" ref="E771:E834" si="60">D771-C771</f>
        <v>9.4560185170848854E-3</v>
      </c>
      <c r="F771" t="str">
        <f>CONCATENATE(INDEX(Telefonkönyv!$A$2:$A$63,MATCH('Hívások (2)'!A771,Telefonkönyv!$C$2:$C$63,0))," ",INDEX(Telefonkönyv!$B$2:$B$63,MATCH('Hívások (2)'!A771,Telefonkönyv!$C$2:$C$63,0)))</f>
        <v>Ormai Nikolett ügyintéző</v>
      </c>
      <c r="G771" s="5">
        <f t="shared" ref="G771:G834" si="61">VLOOKUP(B771,$S$2:$V$13,3,FALSE)+IF(SECOND(E771)=0,MINUTE(E771),MINUTE(E771)+1)*VLOOKUP(B771,$S$2:$V$13,4,FALSE)</f>
        <v>1100</v>
      </c>
      <c r="H771" s="11" t="b">
        <f t="shared" ref="H771:H834" si="62">AND(MOD($C771+VLOOKUP($B771,$S$2:$T$13,2,TRUE)/24,1)&lt;TIME(9,0,0),MOD($D771+VLOOKUP($B771,$S$2:$T$13,2,TRUE)/24,1)&gt;=TIME(9,0,0))</f>
        <v>0</v>
      </c>
      <c r="I771" s="11" t="b">
        <f t="shared" ref="I771:I834" si="63">AND(MOD($C771+VLOOKUP($B771,$S$2:$T$13,2,TRUE)/24,1)&lt;=TIME(17,0,0),MOD($D771+VLOOKUP($B771,$S$2:$T$13,2,TRUE)/24,1)&gt;TIME(17,0,0))</f>
        <v>0</v>
      </c>
      <c r="J771" s="11" t="b">
        <f t="shared" ref="J771:J834" si="64">OR(MOD($C771+VLOOKUP($B771,$S$2:$T$13,2,TRUE)/24,1)&gt;TIME(17,0,0),MOD($D771+VLOOKUP($B771,$S$2:$T$13,2,TRUE)/24,1)&lt;TIME(9,0,0))</f>
        <v>0</v>
      </c>
    </row>
    <row r="772" spans="1:10" x14ac:dyDescent="0.25">
      <c r="A772">
        <v>115</v>
      </c>
      <c r="B772" t="s">
        <v>14</v>
      </c>
      <c r="C772" s="3">
        <v>39976.768113425926</v>
      </c>
      <c r="D772" s="3">
        <v>39976.799780092595</v>
      </c>
      <c r="E772" s="2">
        <f t="shared" si="60"/>
        <v>3.1666666669480037E-2</v>
      </c>
      <c r="F772" t="str">
        <f>CONCATENATE(INDEX(Telefonkönyv!$A$2:$A$63,MATCH('Hívások (2)'!A772,Telefonkönyv!$C$2:$C$63,0))," ",INDEX(Telefonkönyv!$B$2:$B$63,MATCH('Hívások (2)'!A772,Telefonkönyv!$C$2:$C$63,0)))</f>
        <v>Marosi István ügyintéző</v>
      </c>
      <c r="G772" s="5">
        <f t="shared" si="61"/>
        <v>3725</v>
      </c>
      <c r="H772" s="11" t="b">
        <f t="shared" si="62"/>
        <v>0</v>
      </c>
      <c r="I772" s="11" t="b">
        <f t="shared" si="63"/>
        <v>0</v>
      </c>
      <c r="J772" s="11" t="b">
        <f t="shared" si="64"/>
        <v>0</v>
      </c>
    </row>
    <row r="773" spans="1:10" x14ac:dyDescent="0.25">
      <c r="A773">
        <v>127</v>
      </c>
      <c r="B773" t="s">
        <v>4</v>
      </c>
      <c r="C773" s="3">
        <v>39976.769062500003</v>
      </c>
      <c r="D773" s="3">
        <v>39976.806435185186</v>
      </c>
      <c r="E773" s="2">
        <f t="shared" si="60"/>
        <v>3.7372685183072463E-2</v>
      </c>
      <c r="F773" t="str">
        <f>CONCATENATE(INDEX(Telefonkönyv!$A$2:$A$63,MATCH('Hívások (2)'!A773,Telefonkönyv!$C$2:$C$63,0))," ",INDEX(Telefonkönyv!$B$2:$B$63,MATCH('Hívások (2)'!A773,Telefonkönyv!$C$2:$C$63,0)))</f>
        <v>Polgár Zsuzsa ügyintéző</v>
      </c>
      <c r="G773" s="5">
        <f t="shared" si="61"/>
        <v>3840</v>
      </c>
      <c r="H773" s="11" t="b">
        <f t="shared" si="62"/>
        <v>0</v>
      </c>
      <c r="I773" s="11" t="b">
        <f t="shared" si="63"/>
        <v>0</v>
      </c>
      <c r="J773" s="11" t="b">
        <f t="shared" si="64"/>
        <v>0</v>
      </c>
    </row>
    <row r="774" spans="1:10" x14ac:dyDescent="0.25">
      <c r="A774">
        <v>136</v>
      </c>
      <c r="B774" t="s">
        <v>11</v>
      </c>
      <c r="C774" s="3">
        <v>39976.769687499997</v>
      </c>
      <c r="D774" s="3">
        <v>39976.804479166669</v>
      </c>
      <c r="E774" s="2">
        <f t="shared" si="60"/>
        <v>3.479166667239042E-2</v>
      </c>
      <c r="F774" t="str">
        <f>CONCATENATE(INDEX(Telefonkönyv!$A$2:$A$63,MATCH('Hívások (2)'!A774,Telefonkönyv!$C$2:$C$63,0))," ",INDEX(Telefonkönyv!$B$2:$B$63,MATCH('Hívások (2)'!A774,Telefonkönyv!$C$2:$C$63,0)))</f>
        <v>Kégli Máté ügyintéző</v>
      </c>
      <c r="G774" s="5">
        <f t="shared" si="61"/>
        <v>4125</v>
      </c>
      <c r="H774" s="11" t="b">
        <f t="shared" si="62"/>
        <v>0</v>
      </c>
      <c r="I774" s="11" t="b">
        <f t="shared" si="63"/>
        <v>0</v>
      </c>
      <c r="J774" s="11" t="b">
        <f t="shared" si="64"/>
        <v>0</v>
      </c>
    </row>
    <row r="775" spans="1:10" x14ac:dyDescent="0.25">
      <c r="A775">
        <v>112</v>
      </c>
      <c r="B775" t="s">
        <v>13</v>
      </c>
      <c r="C775" s="3">
        <v>39976.769756944443</v>
      </c>
      <c r="D775" s="3">
        <v>39976.789502314816</v>
      </c>
      <c r="E775" s="2">
        <f t="shared" si="60"/>
        <v>1.9745370373129845E-2</v>
      </c>
      <c r="F775" t="str">
        <f>CONCATENATE(INDEX(Telefonkönyv!$A$2:$A$63,MATCH('Hívások (2)'!A775,Telefonkönyv!$C$2:$C$63,0))," ",INDEX(Telefonkönyv!$B$2:$B$63,MATCH('Hívások (2)'!A775,Telefonkönyv!$C$2:$C$63,0)))</f>
        <v>Tóth Vanda ügyintéző</v>
      </c>
      <c r="G775" s="5">
        <f t="shared" si="61"/>
        <v>2365</v>
      </c>
      <c r="H775" s="11" t="b">
        <f t="shared" si="62"/>
        <v>0</v>
      </c>
      <c r="I775" s="11" t="b">
        <f t="shared" si="63"/>
        <v>0</v>
      </c>
      <c r="J775" s="11" t="b">
        <f t="shared" si="64"/>
        <v>0</v>
      </c>
    </row>
    <row r="776" spans="1:10" x14ac:dyDescent="0.25">
      <c r="A776">
        <v>108</v>
      </c>
      <c r="B776" t="s">
        <v>13</v>
      </c>
      <c r="C776" s="3">
        <v>39976.775578703702</v>
      </c>
      <c r="D776" s="3">
        <v>39976.777118055557</v>
      </c>
      <c r="E776" s="2">
        <f t="shared" si="60"/>
        <v>1.5393518551718444E-3</v>
      </c>
      <c r="F776" t="str">
        <f>CONCATENATE(INDEX(Telefonkönyv!$A$2:$A$63,MATCH('Hívások (2)'!A776,Telefonkönyv!$C$2:$C$63,0))," ",INDEX(Telefonkönyv!$B$2:$B$63,MATCH('Hívások (2)'!A776,Telefonkönyv!$C$2:$C$63,0)))</f>
        <v>Csurai Fruzsina ügyintéző</v>
      </c>
      <c r="G776" s="5">
        <f t="shared" si="61"/>
        <v>285</v>
      </c>
      <c r="H776" s="11" t="b">
        <f t="shared" si="62"/>
        <v>0</v>
      </c>
      <c r="I776" s="11" t="b">
        <f t="shared" si="63"/>
        <v>0</v>
      </c>
      <c r="J776" s="11" t="b">
        <f t="shared" si="64"/>
        <v>0</v>
      </c>
    </row>
    <row r="777" spans="1:10" x14ac:dyDescent="0.25">
      <c r="A777">
        <v>134</v>
      </c>
      <c r="B777" t="s">
        <v>4</v>
      </c>
      <c r="C777" s="3">
        <v>39976.776331018518</v>
      </c>
      <c r="D777" s="3">
        <v>39976.798321759263</v>
      </c>
      <c r="E777" s="2">
        <f t="shared" si="60"/>
        <v>2.199074074451346E-2</v>
      </c>
      <c r="F777" t="str">
        <f>CONCATENATE(INDEX(Telefonkönyv!$A$2:$A$63,MATCH('Hívások (2)'!A777,Telefonkönyv!$C$2:$C$63,0))," ",INDEX(Telefonkönyv!$B$2:$B$63,MATCH('Hívások (2)'!A777,Telefonkönyv!$C$2:$C$63,0)))</f>
        <v>Kurinyec Kinga ügyintéző</v>
      </c>
      <c r="G777" s="5">
        <f t="shared" si="61"/>
        <v>2300</v>
      </c>
      <c r="H777" s="11" t="b">
        <f t="shared" si="62"/>
        <v>0</v>
      </c>
      <c r="I777" s="11" t="b">
        <f t="shared" si="63"/>
        <v>0</v>
      </c>
      <c r="J777" s="11" t="b">
        <f t="shared" si="64"/>
        <v>0</v>
      </c>
    </row>
    <row r="778" spans="1:10" x14ac:dyDescent="0.25">
      <c r="A778">
        <v>131</v>
      </c>
      <c r="B778" t="s">
        <v>5</v>
      </c>
      <c r="C778" s="3">
        <v>39976.776597222219</v>
      </c>
      <c r="D778" s="3">
        <v>39976.817511574074</v>
      </c>
      <c r="E778" s="2">
        <f t="shared" si="60"/>
        <v>4.0914351855462883E-2</v>
      </c>
      <c r="F778" t="str">
        <f>CONCATENATE(INDEX(Telefonkönyv!$A$2:$A$63,MATCH('Hívások (2)'!A778,Telefonkönyv!$C$2:$C$63,0))," ",INDEX(Telefonkönyv!$B$2:$B$63,MATCH('Hívások (2)'!A778,Telefonkönyv!$C$2:$C$63,0)))</f>
        <v>Arany Attila ügyintéző</v>
      </c>
      <c r="G778" s="5">
        <f t="shared" si="61"/>
        <v>4765</v>
      </c>
      <c r="H778" s="11" t="b">
        <f t="shared" si="62"/>
        <v>0</v>
      </c>
      <c r="I778" s="11" t="b">
        <f t="shared" si="63"/>
        <v>0</v>
      </c>
      <c r="J778" s="11" t="b">
        <f t="shared" si="64"/>
        <v>0</v>
      </c>
    </row>
    <row r="779" spans="1:10" x14ac:dyDescent="0.25">
      <c r="A779">
        <v>151</v>
      </c>
      <c r="B779" t="s">
        <v>15</v>
      </c>
      <c r="C779" s="3">
        <v>39977.358414351853</v>
      </c>
      <c r="D779" s="3">
        <v>39977.385196759256</v>
      </c>
      <c r="E779" s="2">
        <f t="shared" si="60"/>
        <v>2.6782407403516117E-2</v>
      </c>
      <c r="F779" t="str">
        <f>CONCATENATE(INDEX(Telefonkönyv!$A$2:$A$63,MATCH('Hívások (2)'!A779,Telefonkönyv!$C$2:$C$63,0))," ",INDEX(Telefonkönyv!$B$2:$B$63,MATCH('Hívások (2)'!A779,Telefonkönyv!$C$2:$C$63,0)))</f>
        <v>Lovas Helga ügyintéző</v>
      </c>
      <c r="G779" s="5">
        <f t="shared" si="61"/>
        <v>3375</v>
      </c>
      <c r="H779" s="11" t="b">
        <f t="shared" si="62"/>
        <v>0</v>
      </c>
      <c r="I779" s="11" t="b">
        <f t="shared" si="63"/>
        <v>0</v>
      </c>
      <c r="J779" s="11" t="b">
        <f t="shared" si="64"/>
        <v>1</v>
      </c>
    </row>
    <row r="780" spans="1:10" x14ac:dyDescent="0.25">
      <c r="A780">
        <v>123</v>
      </c>
      <c r="B780" t="s">
        <v>7</v>
      </c>
      <c r="C780" s="3">
        <v>39977.364016203705</v>
      </c>
      <c r="D780" s="3">
        <v>39977.405555555553</v>
      </c>
      <c r="E780" s="2">
        <f t="shared" si="60"/>
        <v>4.1539351848769002E-2</v>
      </c>
      <c r="F780" t="str">
        <f>CONCATENATE(INDEX(Telefonkönyv!$A$2:$A$63,MATCH('Hívások (2)'!A780,Telefonkönyv!$C$2:$C$63,0))," ",INDEX(Telefonkönyv!$B$2:$B$63,MATCH('Hívások (2)'!A780,Telefonkönyv!$C$2:$C$63,0)))</f>
        <v>Juhász Andrea ügyintéző</v>
      </c>
      <c r="G780" s="5">
        <f t="shared" si="61"/>
        <v>4550</v>
      </c>
      <c r="H780" s="11" t="b">
        <f t="shared" si="62"/>
        <v>0</v>
      </c>
      <c r="I780" s="11" t="b">
        <f t="shared" si="63"/>
        <v>0</v>
      </c>
      <c r="J780" s="11" t="b">
        <f t="shared" si="64"/>
        <v>1</v>
      </c>
    </row>
    <row r="781" spans="1:10" x14ac:dyDescent="0.25">
      <c r="A781">
        <v>140</v>
      </c>
      <c r="B781" t="s">
        <v>5</v>
      </c>
      <c r="C781" s="3">
        <v>39977.364606481482</v>
      </c>
      <c r="D781" s="3">
        <v>39977.36577546296</v>
      </c>
      <c r="E781" s="2">
        <f t="shared" si="60"/>
        <v>1.1689814782585017E-3</v>
      </c>
      <c r="F781" t="str">
        <f>CONCATENATE(INDEX(Telefonkönyv!$A$2:$A$63,MATCH('Hívások (2)'!A781,Telefonkönyv!$C$2:$C$63,0))," ",INDEX(Telefonkönyv!$B$2:$B$63,MATCH('Hívások (2)'!A781,Telefonkönyv!$C$2:$C$63,0)))</f>
        <v>Szunomár Flóra ügyintéző</v>
      </c>
      <c r="G781" s="5">
        <f t="shared" si="61"/>
        <v>205</v>
      </c>
      <c r="H781" s="11" t="b">
        <f t="shared" si="62"/>
        <v>0</v>
      </c>
      <c r="I781" s="11" t="b">
        <f t="shared" si="63"/>
        <v>0</v>
      </c>
      <c r="J781" s="11" t="b">
        <f t="shared" si="64"/>
        <v>1</v>
      </c>
    </row>
    <row r="782" spans="1:10" x14ac:dyDescent="0.25">
      <c r="A782">
        <v>160</v>
      </c>
      <c r="B782" t="s">
        <v>14</v>
      </c>
      <c r="C782" s="3">
        <v>39977.364687499998</v>
      </c>
      <c r="D782" s="3">
        <v>39977.386307870373</v>
      </c>
      <c r="E782" s="2">
        <f t="shared" si="60"/>
        <v>2.1620370374876074E-2</v>
      </c>
      <c r="F782" t="str">
        <f>CONCATENATE(INDEX(Telefonkönyv!$A$2:$A$63,MATCH('Hívások (2)'!A782,Telefonkönyv!$C$2:$C$63,0))," ",INDEX(Telefonkönyv!$B$2:$B$63,MATCH('Hívások (2)'!A782,Telefonkönyv!$C$2:$C$63,0)))</f>
        <v>Fosztó Gábor ügyintéző</v>
      </c>
      <c r="G782" s="5">
        <f t="shared" si="61"/>
        <v>2605</v>
      </c>
      <c r="H782" s="11" t="b">
        <f t="shared" si="62"/>
        <v>0</v>
      </c>
      <c r="I782" s="11" t="b">
        <f t="shared" si="63"/>
        <v>0</v>
      </c>
      <c r="J782" s="11" t="b">
        <f t="shared" si="64"/>
        <v>1</v>
      </c>
    </row>
    <row r="783" spans="1:10" x14ac:dyDescent="0.25">
      <c r="A783">
        <v>129</v>
      </c>
      <c r="B783" t="s">
        <v>7</v>
      </c>
      <c r="C783" s="3">
        <v>39977.365324074075</v>
      </c>
      <c r="D783" s="3">
        <v>39977.391898148147</v>
      </c>
      <c r="E783" s="2">
        <f t="shared" si="60"/>
        <v>2.6574074072414078E-2</v>
      </c>
      <c r="F783" t="str">
        <f>CONCATENATE(INDEX(Telefonkönyv!$A$2:$A$63,MATCH('Hívások (2)'!A783,Telefonkönyv!$C$2:$C$63,0))," ",INDEX(Telefonkönyv!$B$2:$B$63,MATCH('Hívások (2)'!A783,Telefonkönyv!$C$2:$C$63,0)))</f>
        <v>Huszár Ildikó középvezető</v>
      </c>
      <c r="G783" s="5">
        <f t="shared" si="61"/>
        <v>2975</v>
      </c>
      <c r="H783" s="11" t="b">
        <f t="shared" si="62"/>
        <v>0</v>
      </c>
      <c r="I783" s="11" t="b">
        <f t="shared" si="63"/>
        <v>0</v>
      </c>
      <c r="J783" s="11" t="b">
        <f t="shared" si="64"/>
        <v>1</v>
      </c>
    </row>
    <row r="784" spans="1:10" x14ac:dyDescent="0.25">
      <c r="A784">
        <v>158</v>
      </c>
      <c r="B784" t="s">
        <v>5</v>
      </c>
      <c r="C784" s="3">
        <v>39977.367974537039</v>
      </c>
      <c r="D784" s="3">
        <v>39977.368391203701</v>
      </c>
      <c r="E784" s="2">
        <f t="shared" si="60"/>
        <v>4.1666666220407933E-4</v>
      </c>
      <c r="F784" t="str">
        <f>CONCATENATE(INDEX(Telefonkönyv!$A$2:$A$63,MATCH('Hívások (2)'!A784,Telefonkönyv!$C$2:$C$63,0))," ",INDEX(Telefonkönyv!$B$2:$B$63,MATCH('Hívások (2)'!A784,Telefonkönyv!$C$2:$C$63,0)))</f>
        <v>Sánta Tibor középvezető</v>
      </c>
      <c r="G784" s="5">
        <f t="shared" si="61"/>
        <v>125</v>
      </c>
      <c r="H784" s="11" t="b">
        <f t="shared" si="62"/>
        <v>0</v>
      </c>
      <c r="I784" s="11" t="b">
        <f t="shared" si="63"/>
        <v>0</v>
      </c>
      <c r="J784" s="11" t="b">
        <f t="shared" si="64"/>
        <v>1</v>
      </c>
    </row>
    <row r="785" spans="1:10" x14ac:dyDescent="0.25">
      <c r="A785">
        <v>121</v>
      </c>
      <c r="B785" t="s">
        <v>7</v>
      </c>
      <c r="C785" s="3">
        <v>39977.368206018517</v>
      </c>
      <c r="D785" s="3">
        <v>39977.39099537037</v>
      </c>
      <c r="E785" s="2">
        <f t="shared" si="60"/>
        <v>2.2789351853134576E-2</v>
      </c>
      <c r="F785" t="str">
        <f>CONCATENATE(INDEX(Telefonkönyv!$A$2:$A$63,MATCH('Hívások (2)'!A785,Telefonkönyv!$C$2:$C$63,0))," ",INDEX(Telefonkönyv!$B$2:$B$63,MATCH('Hívások (2)'!A785,Telefonkönyv!$C$2:$C$63,0)))</f>
        <v>Palles Katalin ügyintéző</v>
      </c>
      <c r="G785" s="5">
        <f t="shared" si="61"/>
        <v>2525</v>
      </c>
      <c r="H785" s="11" t="b">
        <f t="shared" si="62"/>
        <v>0</v>
      </c>
      <c r="I785" s="11" t="b">
        <f t="shared" si="63"/>
        <v>0</v>
      </c>
      <c r="J785" s="11" t="b">
        <f t="shared" si="64"/>
        <v>1</v>
      </c>
    </row>
    <row r="786" spans="1:10" x14ac:dyDescent="0.25">
      <c r="A786">
        <v>134</v>
      </c>
      <c r="B786" t="s">
        <v>4</v>
      </c>
      <c r="C786" s="3">
        <v>39977.370358796295</v>
      </c>
      <c r="D786" s="3">
        <v>39977.386238425926</v>
      </c>
      <c r="E786" s="2">
        <f t="shared" si="60"/>
        <v>1.5879629630944692E-2</v>
      </c>
      <c r="F786" t="str">
        <f>CONCATENATE(INDEX(Telefonkönyv!$A$2:$A$63,MATCH('Hívások (2)'!A786,Telefonkönyv!$C$2:$C$63,0))," ",INDEX(Telefonkönyv!$B$2:$B$63,MATCH('Hívások (2)'!A786,Telefonkönyv!$C$2:$C$63,0)))</f>
        <v>Kurinyec Kinga ügyintéző</v>
      </c>
      <c r="G786" s="5">
        <f t="shared" si="61"/>
        <v>1670</v>
      </c>
      <c r="H786" s="11" t="b">
        <f t="shared" si="62"/>
        <v>0</v>
      </c>
      <c r="I786" s="11" t="b">
        <f t="shared" si="63"/>
        <v>0</v>
      </c>
      <c r="J786" s="11" t="b">
        <f t="shared" si="64"/>
        <v>1</v>
      </c>
    </row>
    <row r="787" spans="1:10" x14ac:dyDescent="0.25">
      <c r="A787">
        <v>137</v>
      </c>
      <c r="B787" t="s">
        <v>9</v>
      </c>
      <c r="C787" s="3">
        <v>39977.373194444444</v>
      </c>
      <c r="D787" s="3">
        <v>39977.393576388888</v>
      </c>
      <c r="E787" s="2">
        <f t="shared" si="60"/>
        <v>2.0381944443215616E-2</v>
      </c>
      <c r="F787" t="str">
        <f>CONCATENATE(INDEX(Telefonkönyv!$A$2:$A$63,MATCH('Hívások (2)'!A787,Telefonkönyv!$C$2:$C$63,0))," ",INDEX(Telefonkönyv!$B$2:$B$63,MATCH('Hívások (2)'!A787,Telefonkönyv!$C$2:$C$63,0)))</f>
        <v>Bertalan József ügyintéző</v>
      </c>
      <c r="G787" s="5">
        <f t="shared" si="61"/>
        <v>2300</v>
      </c>
      <c r="H787" s="11" t="b">
        <f t="shared" si="62"/>
        <v>0</v>
      </c>
      <c r="I787" s="11" t="b">
        <f t="shared" si="63"/>
        <v>0</v>
      </c>
      <c r="J787" s="11" t="b">
        <f t="shared" si="64"/>
        <v>1</v>
      </c>
    </row>
    <row r="788" spans="1:10" x14ac:dyDescent="0.25">
      <c r="A788">
        <v>159</v>
      </c>
      <c r="B788" t="s">
        <v>4</v>
      </c>
      <c r="C788" s="3">
        <v>39977.3752662037</v>
      </c>
      <c r="D788" s="3">
        <v>39977.413182870368</v>
      </c>
      <c r="E788" s="2">
        <f t="shared" si="60"/>
        <v>3.7916666668024845E-2</v>
      </c>
      <c r="F788" t="str">
        <f>CONCATENATE(INDEX(Telefonkönyv!$A$2:$A$63,MATCH('Hívások (2)'!A788,Telefonkönyv!$C$2:$C$63,0))," ",INDEX(Telefonkönyv!$B$2:$B$63,MATCH('Hívások (2)'!A788,Telefonkönyv!$C$2:$C$63,0)))</f>
        <v>Pap Nikolett ügyintéző</v>
      </c>
      <c r="G788" s="5">
        <f t="shared" si="61"/>
        <v>3910</v>
      </c>
      <c r="H788" s="11" t="b">
        <f t="shared" si="62"/>
        <v>0</v>
      </c>
      <c r="I788" s="11" t="b">
        <f t="shared" si="63"/>
        <v>0</v>
      </c>
      <c r="J788" s="11" t="b">
        <f t="shared" si="64"/>
        <v>1</v>
      </c>
    </row>
    <row r="789" spans="1:10" x14ac:dyDescent="0.25">
      <c r="A789">
        <v>104</v>
      </c>
      <c r="B789" t="s">
        <v>5</v>
      </c>
      <c r="C789" s="3">
        <v>39977.375717592593</v>
      </c>
      <c r="D789" s="3">
        <v>39977.383379629631</v>
      </c>
      <c r="E789" s="2">
        <f t="shared" si="60"/>
        <v>7.662037038244307E-3</v>
      </c>
      <c r="F789" t="str">
        <f>CONCATENATE(INDEX(Telefonkönyv!$A$2:$A$63,MATCH('Hívások (2)'!A789,Telefonkönyv!$C$2:$C$63,0))," ",INDEX(Telefonkönyv!$B$2:$B$63,MATCH('Hívások (2)'!A789,Telefonkönyv!$C$2:$C$63,0)))</f>
        <v>Laki Tamara ügyintéző</v>
      </c>
      <c r="G789" s="5">
        <f t="shared" si="61"/>
        <v>1005</v>
      </c>
      <c r="H789" s="11" t="b">
        <f t="shared" si="62"/>
        <v>0</v>
      </c>
      <c r="I789" s="11" t="b">
        <f t="shared" si="63"/>
        <v>0</v>
      </c>
      <c r="J789" s="11" t="b">
        <f t="shared" si="64"/>
        <v>1</v>
      </c>
    </row>
    <row r="790" spans="1:10" x14ac:dyDescent="0.25">
      <c r="A790">
        <v>117</v>
      </c>
      <c r="B790" t="s">
        <v>5</v>
      </c>
      <c r="C790" s="3">
        <v>39977.376701388886</v>
      </c>
      <c r="D790" s="3">
        <v>39977.391956018517</v>
      </c>
      <c r="E790" s="2">
        <f t="shared" si="60"/>
        <v>1.5254629630362615E-2</v>
      </c>
      <c r="F790" t="str">
        <f>CONCATENATE(INDEX(Telefonkönyv!$A$2:$A$63,MATCH('Hívások (2)'!A790,Telefonkönyv!$C$2:$C$63,0))," ",INDEX(Telefonkönyv!$B$2:$B$63,MATCH('Hívások (2)'!A790,Telefonkönyv!$C$2:$C$63,0)))</f>
        <v>Ordasi Judit ügyintéző</v>
      </c>
      <c r="G790" s="5">
        <f t="shared" si="61"/>
        <v>1805</v>
      </c>
      <c r="H790" s="11" t="b">
        <f t="shared" si="62"/>
        <v>0</v>
      </c>
      <c r="I790" s="11" t="b">
        <f t="shared" si="63"/>
        <v>0</v>
      </c>
      <c r="J790" s="11" t="b">
        <f t="shared" si="64"/>
        <v>1</v>
      </c>
    </row>
    <row r="791" spans="1:10" x14ac:dyDescent="0.25">
      <c r="A791">
        <v>132</v>
      </c>
      <c r="B791" t="s">
        <v>5</v>
      </c>
      <c r="C791" s="3">
        <v>39977.380277777775</v>
      </c>
      <c r="D791" s="3">
        <v>39977.38484953704</v>
      </c>
      <c r="E791" s="2">
        <f t="shared" si="60"/>
        <v>4.5717592656728812E-3</v>
      </c>
      <c r="F791" t="str">
        <f>CONCATENATE(INDEX(Telefonkönyv!$A$2:$A$63,MATCH('Hívások (2)'!A791,Telefonkönyv!$C$2:$C$63,0))," ",INDEX(Telefonkönyv!$B$2:$B$63,MATCH('Hívások (2)'!A791,Telefonkönyv!$C$2:$C$63,0)))</f>
        <v>Pap Zsófia ügyintéző</v>
      </c>
      <c r="G791" s="5">
        <f t="shared" si="61"/>
        <v>605</v>
      </c>
      <c r="H791" s="11" t="b">
        <f t="shared" si="62"/>
        <v>0</v>
      </c>
      <c r="I791" s="11" t="b">
        <f t="shared" si="63"/>
        <v>0</v>
      </c>
      <c r="J791" s="11" t="b">
        <f t="shared" si="64"/>
        <v>1</v>
      </c>
    </row>
    <row r="792" spans="1:10" x14ac:dyDescent="0.25">
      <c r="A792">
        <v>143</v>
      </c>
      <c r="B792" t="s">
        <v>9</v>
      </c>
      <c r="C792" s="3">
        <v>39977.382939814815</v>
      </c>
      <c r="D792" s="3">
        <v>39977.403773148151</v>
      </c>
      <c r="E792" s="2">
        <f t="shared" si="60"/>
        <v>2.0833333335758653E-2</v>
      </c>
      <c r="F792" t="str">
        <f>CONCATENATE(INDEX(Telefonkönyv!$A$2:$A$63,MATCH('Hívások (2)'!A792,Telefonkönyv!$C$2:$C$63,0))," ",INDEX(Telefonkönyv!$B$2:$B$63,MATCH('Hívások (2)'!A792,Telefonkönyv!$C$2:$C$63,0)))</f>
        <v>Tringel Franciska ügyintéző</v>
      </c>
      <c r="G792" s="5">
        <f t="shared" si="61"/>
        <v>2300</v>
      </c>
      <c r="H792" s="11" t="b">
        <f t="shared" si="62"/>
        <v>0</v>
      </c>
      <c r="I792" s="11" t="b">
        <f t="shared" si="63"/>
        <v>0</v>
      </c>
      <c r="J792" s="11" t="b">
        <f t="shared" si="64"/>
        <v>1</v>
      </c>
    </row>
    <row r="793" spans="1:10" x14ac:dyDescent="0.25">
      <c r="A793">
        <v>107</v>
      </c>
      <c r="B793" t="s">
        <v>7</v>
      </c>
      <c r="C793" s="3">
        <v>39977.391585648147</v>
      </c>
      <c r="D793" s="3">
        <v>39977.405659722222</v>
      </c>
      <c r="E793" s="2">
        <f t="shared" si="60"/>
        <v>1.4074074075324461E-2</v>
      </c>
      <c r="F793" t="str">
        <f>CONCATENATE(INDEX(Telefonkönyv!$A$2:$A$63,MATCH('Hívások (2)'!A793,Telefonkönyv!$C$2:$C$63,0))," ",INDEX(Telefonkönyv!$B$2:$B$63,MATCH('Hívások (2)'!A793,Telefonkönyv!$C$2:$C$63,0)))</f>
        <v>Gál Fruzsina ügyintéző</v>
      </c>
      <c r="G793" s="5">
        <f t="shared" si="61"/>
        <v>1625</v>
      </c>
      <c r="H793" s="11" t="b">
        <f t="shared" si="62"/>
        <v>0</v>
      </c>
      <c r="I793" s="11" t="b">
        <f t="shared" si="63"/>
        <v>0</v>
      </c>
      <c r="J793" s="11" t="b">
        <f t="shared" si="64"/>
        <v>1</v>
      </c>
    </row>
    <row r="794" spans="1:10" x14ac:dyDescent="0.25">
      <c r="A794">
        <v>118</v>
      </c>
      <c r="B794" t="s">
        <v>5</v>
      </c>
      <c r="C794" s="3">
        <v>39977.395324074074</v>
      </c>
      <c r="D794" s="3">
        <v>39977.409942129627</v>
      </c>
      <c r="E794" s="2">
        <f t="shared" si="60"/>
        <v>1.4618055553000886E-2</v>
      </c>
      <c r="F794" t="str">
        <f>CONCATENATE(INDEX(Telefonkönyv!$A$2:$A$63,MATCH('Hívások (2)'!A794,Telefonkönyv!$C$2:$C$63,0))," ",INDEX(Telefonkönyv!$B$2:$B$63,MATCH('Hívások (2)'!A794,Telefonkönyv!$C$2:$C$63,0)))</f>
        <v>Ondrejó Anna ügyintéző</v>
      </c>
      <c r="G794" s="5">
        <f t="shared" si="61"/>
        <v>1805</v>
      </c>
      <c r="H794" s="11" t="b">
        <f t="shared" si="62"/>
        <v>0</v>
      </c>
      <c r="I794" s="11" t="b">
        <f t="shared" si="63"/>
        <v>0</v>
      </c>
      <c r="J794" s="11" t="b">
        <f t="shared" si="64"/>
        <v>1</v>
      </c>
    </row>
    <row r="795" spans="1:10" x14ac:dyDescent="0.25">
      <c r="A795">
        <v>134</v>
      </c>
      <c r="B795" t="s">
        <v>4</v>
      </c>
      <c r="C795" s="3">
        <v>39977.412187499998</v>
      </c>
      <c r="D795" s="3">
        <v>39977.433229166665</v>
      </c>
      <c r="E795" s="2">
        <f t="shared" si="60"/>
        <v>2.1041666666860692E-2</v>
      </c>
      <c r="F795" t="str">
        <f>CONCATENATE(INDEX(Telefonkönyv!$A$2:$A$63,MATCH('Hívások (2)'!A795,Telefonkönyv!$C$2:$C$63,0))," ",INDEX(Telefonkönyv!$B$2:$B$63,MATCH('Hívások (2)'!A795,Telefonkönyv!$C$2:$C$63,0)))</f>
        <v>Kurinyec Kinga ügyintéző</v>
      </c>
      <c r="G795" s="5">
        <f t="shared" si="61"/>
        <v>2230</v>
      </c>
      <c r="H795" s="11" t="b">
        <f t="shared" si="62"/>
        <v>0</v>
      </c>
      <c r="I795" s="11" t="b">
        <f t="shared" si="63"/>
        <v>0</v>
      </c>
      <c r="J795" s="11" t="b">
        <f t="shared" si="64"/>
        <v>1</v>
      </c>
    </row>
    <row r="796" spans="1:10" x14ac:dyDescent="0.25">
      <c r="A796">
        <v>123</v>
      </c>
      <c r="B796" t="s">
        <v>7</v>
      </c>
      <c r="C796" s="3">
        <v>39977.412604166668</v>
      </c>
      <c r="D796" s="3">
        <v>39977.417141203703</v>
      </c>
      <c r="E796" s="2">
        <f t="shared" si="60"/>
        <v>4.537037035333924E-3</v>
      </c>
      <c r="F796" t="str">
        <f>CONCATENATE(INDEX(Telefonkönyv!$A$2:$A$63,MATCH('Hívások (2)'!A796,Telefonkönyv!$C$2:$C$63,0))," ",INDEX(Telefonkönyv!$B$2:$B$63,MATCH('Hívások (2)'!A796,Telefonkönyv!$C$2:$C$63,0)))</f>
        <v>Juhász Andrea ügyintéző</v>
      </c>
      <c r="G796" s="5">
        <f t="shared" si="61"/>
        <v>575</v>
      </c>
      <c r="H796" s="11" t="b">
        <f t="shared" si="62"/>
        <v>0</v>
      </c>
      <c r="I796" s="11" t="b">
        <f t="shared" si="63"/>
        <v>0</v>
      </c>
      <c r="J796" s="11" t="b">
        <f t="shared" si="64"/>
        <v>1</v>
      </c>
    </row>
    <row r="797" spans="1:10" x14ac:dyDescent="0.25">
      <c r="A797">
        <v>132</v>
      </c>
      <c r="B797" t="s">
        <v>5</v>
      </c>
      <c r="C797" s="3">
        <v>39977.416192129633</v>
      </c>
      <c r="D797" s="3">
        <v>39977.418483796297</v>
      </c>
      <c r="E797" s="2">
        <f t="shared" si="60"/>
        <v>2.2916666639503092E-3</v>
      </c>
      <c r="F797" t="str">
        <f>CONCATENATE(INDEX(Telefonkönyv!$A$2:$A$63,MATCH('Hívások (2)'!A797,Telefonkönyv!$C$2:$C$63,0))," ",INDEX(Telefonkönyv!$B$2:$B$63,MATCH('Hívások (2)'!A797,Telefonkönyv!$C$2:$C$63,0)))</f>
        <v>Pap Zsófia ügyintéző</v>
      </c>
      <c r="G797" s="5">
        <f t="shared" si="61"/>
        <v>365</v>
      </c>
      <c r="H797" s="11" t="b">
        <f t="shared" si="62"/>
        <v>0</v>
      </c>
      <c r="I797" s="11" t="b">
        <f t="shared" si="63"/>
        <v>0</v>
      </c>
      <c r="J797" s="11" t="b">
        <f t="shared" si="64"/>
        <v>1</v>
      </c>
    </row>
    <row r="798" spans="1:10" x14ac:dyDescent="0.25">
      <c r="A798">
        <v>161</v>
      </c>
      <c r="B798" t="s">
        <v>9</v>
      </c>
      <c r="C798" s="3">
        <v>39977.417488425926</v>
      </c>
      <c r="D798" s="3">
        <v>39977.437951388885</v>
      </c>
      <c r="E798" s="2">
        <f t="shared" si="60"/>
        <v>2.046296295884531E-2</v>
      </c>
      <c r="F798" t="str">
        <f>CONCATENATE(INDEX(Telefonkönyv!$A$2:$A$63,MATCH('Hívások (2)'!A798,Telefonkönyv!$C$2:$C$63,0))," ",INDEX(Telefonkönyv!$B$2:$B$63,MATCH('Hívások (2)'!A798,Telefonkönyv!$C$2:$C$63,0)))</f>
        <v>Gál Pál ügyintéző</v>
      </c>
      <c r="G798" s="5">
        <f t="shared" si="61"/>
        <v>2300</v>
      </c>
      <c r="H798" s="11" t="b">
        <f t="shared" si="62"/>
        <v>0</v>
      </c>
      <c r="I798" s="11" t="b">
        <f t="shared" si="63"/>
        <v>0</v>
      </c>
      <c r="J798" s="11" t="b">
        <f t="shared" si="64"/>
        <v>1</v>
      </c>
    </row>
    <row r="799" spans="1:10" x14ac:dyDescent="0.25">
      <c r="A799">
        <v>130</v>
      </c>
      <c r="B799" t="s">
        <v>10</v>
      </c>
      <c r="C799" s="3">
        <v>39977.421851851854</v>
      </c>
      <c r="D799" s="3">
        <v>39977.439641203702</v>
      </c>
      <c r="E799" s="2">
        <f t="shared" si="60"/>
        <v>1.7789351848477963E-2</v>
      </c>
      <c r="F799" t="str">
        <f>CONCATENATE(INDEX(Telefonkönyv!$A$2:$A$63,MATCH('Hívások (2)'!A799,Telefonkönyv!$C$2:$C$63,0))," ",INDEX(Telefonkönyv!$B$2:$B$63,MATCH('Hívások (2)'!A799,Telefonkönyv!$C$2:$C$63,0)))</f>
        <v>Gál Zsuzsa ügyintéző</v>
      </c>
      <c r="G799" s="5">
        <f t="shared" si="61"/>
        <v>2270</v>
      </c>
      <c r="H799" s="11" t="b">
        <f t="shared" si="62"/>
        <v>0</v>
      </c>
      <c r="I799" s="11" t="b">
        <f t="shared" si="63"/>
        <v>0</v>
      </c>
      <c r="J799" s="11" t="b">
        <f t="shared" si="64"/>
        <v>1</v>
      </c>
    </row>
    <row r="800" spans="1:10" x14ac:dyDescent="0.25">
      <c r="A800">
        <v>139</v>
      </c>
      <c r="B800" t="s">
        <v>9</v>
      </c>
      <c r="C800" s="3">
        <v>39977.431805555556</v>
      </c>
      <c r="D800" s="3">
        <v>39977.437141203707</v>
      </c>
      <c r="E800" s="2">
        <f t="shared" si="60"/>
        <v>5.3356481512309983E-3</v>
      </c>
      <c r="F800" t="str">
        <f>CONCATENATE(INDEX(Telefonkönyv!$A$2:$A$63,MATCH('Hívások (2)'!A800,Telefonkönyv!$C$2:$C$63,0))," ",INDEX(Telefonkönyv!$B$2:$B$63,MATCH('Hívások (2)'!A800,Telefonkönyv!$C$2:$C$63,0)))</f>
        <v>Felner Ferenc ügyintéző</v>
      </c>
      <c r="G800" s="5">
        <f t="shared" si="61"/>
        <v>650</v>
      </c>
      <c r="H800" s="11" t="b">
        <f t="shared" si="62"/>
        <v>0</v>
      </c>
      <c r="I800" s="11" t="b">
        <f t="shared" si="63"/>
        <v>0</v>
      </c>
      <c r="J800" s="11" t="b">
        <f t="shared" si="64"/>
        <v>1</v>
      </c>
    </row>
    <row r="801" spans="1:10" x14ac:dyDescent="0.25">
      <c r="A801">
        <v>131</v>
      </c>
      <c r="B801" t="s">
        <v>5</v>
      </c>
      <c r="C801" s="3">
        <v>39977.432974537034</v>
      </c>
      <c r="D801" s="3">
        <v>39977.472557870373</v>
      </c>
      <c r="E801" s="2">
        <f t="shared" si="60"/>
        <v>3.9583333338669036E-2</v>
      </c>
      <c r="F801" t="str">
        <f>CONCATENATE(INDEX(Telefonkönyv!$A$2:$A$63,MATCH('Hívások (2)'!A801,Telefonkönyv!$C$2:$C$63,0))," ",INDEX(Telefonkönyv!$B$2:$B$63,MATCH('Hívások (2)'!A801,Telefonkönyv!$C$2:$C$63,0)))</f>
        <v>Arany Attila ügyintéző</v>
      </c>
      <c r="G801" s="5">
        <f t="shared" si="61"/>
        <v>4605</v>
      </c>
      <c r="H801" s="11" t="b">
        <f t="shared" si="62"/>
        <v>0</v>
      </c>
      <c r="I801" s="11" t="b">
        <f t="shared" si="63"/>
        <v>0</v>
      </c>
      <c r="J801" s="11" t="b">
        <f t="shared" si="64"/>
        <v>1</v>
      </c>
    </row>
    <row r="802" spans="1:10" x14ac:dyDescent="0.25">
      <c r="A802">
        <v>144</v>
      </c>
      <c r="B802" t="s">
        <v>14</v>
      </c>
      <c r="C802" s="3">
        <v>39977.441747685189</v>
      </c>
      <c r="D802" s="3">
        <v>39977.471539351849</v>
      </c>
      <c r="E802" s="2">
        <f t="shared" si="60"/>
        <v>2.979166666045785E-2</v>
      </c>
      <c r="F802" t="str">
        <f>CONCATENATE(INDEX(Telefonkönyv!$A$2:$A$63,MATCH('Hívások (2)'!A802,Telefonkönyv!$C$2:$C$63,0))," ",INDEX(Telefonkönyv!$B$2:$B$63,MATCH('Hívások (2)'!A802,Telefonkönyv!$C$2:$C$63,0)))</f>
        <v>Bózsing Gergely ügyintéző</v>
      </c>
      <c r="G802" s="5">
        <f t="shared" si="61"/>
        <v>3485</v>
      </c>
      <c r="H802" s="11" t="b">
        <f t="shared" si="62"/>
        <v>0</v>
      </c>
      <c r="I802" s="11" t="b">
        <f t="shared" si="63"/>
        <v>0</v>
      </c>
      <c r="J802" s="11" t="b">
        <f t="shared" si="64"/>
        <v>1</v>
      </c>
    </row>
    <row r="803" spans="1:10" x14ac:dyDescent="0.25">
      <c r="A803">
        <v>101</v>
      </c>
      <c r="B803" t="s">
        <v>11</v>
      </c>
      <c r="C803" s="3">
        <v>39977.442604166667</v>
      </c>
      <c r="D803" s="3">
        <v>39977.455567129633</v>
      </c>
      <c r="E803" s="2">
        <f t="shared" si="60"/>
        <v>1.2962962966412306E-2</v>
      </c>
      <c r="F803" t="str">
        <f>CONCATENATE(INDEX(Telefonkönyv!$A$2:$A$63,MATCH('Hívások (2)'!A803,Telefonkönyv!$C$2:$C$63,0))," ",INDEX(Telefonkönyv!$B$2:$B$63,MATCH('Hívások (2)'!A803,Telefonkönyv!$C$2:$C$63,0)))</f>
        <v>Szatmári Miklós ügyintéző</v>
      </c>
      <c r="G803" s="5">
        <f t="shared" si="61"/>
        <v>1565</v>
      </c>
      <c r="H803" s="11" t="b">
        <f t="shared" si="62"/>
        <v>0</v>
      </c>
      <c r="I803" s="11" t="b">
        <f t="shared" si="63"/>
        <v>0</v>
      </c>
      <c r="J803" s="11" t="b">
        <f t="shared" si="64"/>
        <v>1</v>
      </c>
    </row>
    <row r="804" spans="1:10" x14ac:dyDescent="0.25">
      <c r="A804">
        <v>108</v>
      </c>
      <c r="B804" t="s">
        <v>13</v>
      </c>
      <c r="C804" s="3">
        <v>39977.444189814814</v>
      </c>
      <c r="D804" s="3">
        <v>39977.464907407404</v>
      </c>
      <c r="E804" s="2">
        <f t="shared" si="60"/>
        <v>2.0717592589790002E-2</v>
      </c>
      <c r="F804" t="str">
        <f>CONCATENATE(INDEX(Telefonkönyv!$A$2:$A$63,MATCH('Hívások (2)'!A804,Telefonkönyv!$C$2:$C$63,0))," ",INDEX(Telefonkönyv!$B$2:$B$63,MATCH('Hívások (2)'!A804,Telefonkönyv!$C$2:$C$63,0)))</f>
        <v>Csurai Fruzsina ügyintéző</v>
      </c>
      <c r="G804" s="5">
        <f t="shared" si="61"/>
        <v>2445</v>
      </c>
      <c r="H804" s="11" t="b">
        <f t="shared" si="62"/>
        <v>0</v>
      </c>
      <c r="I804" s="11" t="b">
        <f t="shared" si="63"/>
        <v>0</v>
      </c>
      <c r="J804" s="11" t="b">
        <f t="shared" si="64"/>
        <v>1</v>
      </c>
    </row>
    <row r="805" spans="1:10" x14ac:dyDescent="0.25">
      <c r="A805">
        <v>141</v>
      </c>
      <c r="B805" t="s">
        <v>10</v>
      </c>
      <c r="C805" s="3">
        <v>39977.446157407408</v>
      </c>
      <c r="D805" s="3">
        <v>39977.462118055555</v>
      </c>
      <c r="E805" s="2">
        <f t="shared" si="60"/>
        <v>1.5960648146574385E-2</v>
      </c>
      <c r="F805" t="str">
        <f>CONCATENATE(INDEX(Telefonkönyv!$A$2:$A$63,MATCH('Hívások (2)'!A805,Telefonkönyv!$C$2:$C$63,0))," ",INDEX(Telefonkönyv!$B$2:$B$63,MATCH('Hívások (2)'!A805,Telefonkönyv!$C$2:$C$63,0)))</f>
        <v>Harmath Szabolcs ügyintéző</v>
      </c>
      <c r="G805" s="5">
        <f t="shared" si="61"/>
        <v>2015</v>
      </c>
      <c r="H805" s="11" t="b">
        <f t="shared" si="62"/>
        <v>0</v>
      </c>
      <c r="I805" s="11" t="b">
        <f t="shared" si="63"/>
        <v>0</v>
      </c>
      <c r="J805" s="11" t="b">
        <f t="shared" si="64"/>
        <v>1</v>
      </c>
    </row>
    <row r="806" spans="1:10" x14ac:dyDescent="0.25">
      <c r="A806">
        <v>111</v>
      </c>
      <c r="B806" t="s">
        <v>15</v>
      </c>
      <c r="C806" s="3">
        <v>39977.447314814817</v>
      </c>
      <c r="D806" s="3">
        <v>39977.464444444442</v>
      </c>
      <c r="E806" s="2">
        <f t="shared" si="60"/>
        <v>1.7129629624832887E-2</v>
      </c>
      <c r="F806" t="str">
        <f>CONCATENATE(INDEX(Telefonkönyv!$A$2:$A$63,MATCH('Hívások (2)'!A806,Telefonkönyv!$C$2:$C$63,0))," ",INDEX(Telefonkönyv!$B$2:$B$63,MATCH('Hívások (2)'!A806,Telefonkönyv!$C$2:$C$63,0)))</f>
        <v>Badacsonyi Krisztián ügyintéző</v>
      </c>
      <c r="G806" s="5">
        <f t="shared" si="61"/>
        <v>2185</v>
      </c>
      <c r="H806" s="11" t="b">
        <f t="shared" si="62"/>
        <v>0</v>
      </c>
      <c r="I806" s="11" t="b">
        <f t="shared" si="63"/>
        <v>0</v>
      </c>
      <c r="J806" s="11" t="b">
        <f t="shared" si="64"/>
        <v>1</v>
      </c>
    </row>
    <row r="807" spans="1:10" x14ac:dyDescent="0.25">
      <c r="A807">
        <v>136</v>
      </c>
      <c r="B807" t="s">
        <v>11</v>
      </c>
      <c r="C807" s="3">
        <v>39977.450555555559</v>
      </c>
      <c r="D807" s="3">
        <v>39977.452800925923</v>
      </c>
      <c r="E807" s="2">
        <f t="shared" si="60"/>
        <v>2.2453703641076572E-3</v>
      </c>
      <c r="F807" t="str">
        <f>CONCATENATE(INDEX(Telefonkönyv!$A$2:$A$63,MATCH('Hívások (2)'!A807,Telefonkönyv!$C$2:$C$63,0))," ",INDEX(Telefonkönyv!$B$2:$B$63,MATCH('Hívások (2)'!A807,Telefonkönyv!$C$2:$C$63,0)))</f>
        <v>Kégli Máté ügyintéző</v>
      </c>
      <c r="G807" s="5">
        <f t="shared" si="61"/>
        <v>365</v>
      </c>
      <c r="H807" s="11" t="b">
        <f t="shared" si="62"/>
        <v>0</v>
      </c>
      <c r="I807" s="11" t="b">
        <f t="shared" si="63"/>
        <v>0</v>
      </c>
      <c r="J807" s="11" t="b">
        <f t="shared" si="64"/>
        <v>1</v>
      </c>
    </row>
    <row r="808" spans="1:10" x14ac:dyDescent="0.25">
      <c r="A808">
        <v>133</v>
      </c>
      <c r="B808" t="s">
        <v>15</v>
      </c>
      <c r="C808" s="3">
        <v>39977.451597222222</v>
      </c>
      <c r="D808" s="3">
        <v>39977.457141203704</v>
      </c>
      <c r="E808" s="2">
        <f t="shared" si="60"/>
        <v>5.543981482333038E-3</v>
      </c>
      <c r="F808" t="str">
        <f>CONCATENATE(INDEX(Telefonkönyv!$A$2:$A$63,MATCH('Hívások (2)'!A808,Telefonkönyv!$C$2:$C$63,0))," ",INDEX(Telefonkönyv!$B$2:$B$63,MATCH('Hívások (2)'!A808,Telefonkönyv!$C$2:$C$63,0)))</f>
        <v>Kálóczi Berta ügyintéző</v>
      </c>
      <c r="G808" s="5">
        <f t="shared" si="61"/>
        <v>740</v>
      </c>
      <c r="H808" s="11" t="b">
        <f t="shared" si="62"/>
        <v>0</v>
      </c>
      <c r="I808" s="11" t="b">
        <f t="shared" si="63"/>
        <v>0</v>
      </c>
      <c r="J808" s="11" t="b">
        <f t="shared" si="64"/>
        <v>1</v>
      </c>
    </row>
    <row r="809" spans="1:10" x14ac:dyDescent="0.25">
      <c r="A809">
        <v>126</v>
      </c>
      <c r="B809" t="s">
        <v>4</v>
      </c>
      <c r="C809" s="3">
        <v>39977.454409722224</v>
      </c>
      <c r="D809" s="3">
        <v>39977.461076388892</v>
      </c>
      <c r="E809" s="2">
        <f t="shared" si="60"/>
        <v>6.6666666680248454E-3</v>
      </c>
      <c r="F809" t="str">
        <f>CONCATENATE(INDEX(Telefonkönyv!$A$2:$A$63,MATCH('Hívások (2)'!A809,Telefonkönyv!$C$2:$C$63,0))," ",INDEX(Telefonkönyv!$B$2:$B$63,MATCH('Hívások (2)'!A809,Telefonkönyv!$C$2:$C$63,0)))</f>
        <v>Hadviga Márton ügyintéző</v>
      </c>
      <c r="G809" s="5">
        <f t="shared" si="61"/>
        <v>760</v>
      </c>
      <c r="H809" s="11" t="b">
        <f t="shared" si="62"/>
        <v>0</v>
      </c>
      <c r="I809" s="11" t="b">
        <f t="shared" si="63"/>
        <v>0</v>
      </c>
      <c r="J809" s="11" t="b">
        <f t="shared" si="64"/>
        <v>1</v>
      </c>
    </row>
    <row r="810" spans="1:10" x14ac:dyDescent="0.25">
      <c r="A810">
        <v>142</v>
      </c>
      <c r="B810" t="s">
        <v>4</v>
      </c>
      <c r="C810" s="3">
        <v>39977.457303240742</v>
      </c>
      <c r="D810" s="3">
        <v>39977.495844907404</v>
      </c>
      <c r="E810" s="2">
        <f t="shared" si="60"/>
        <v>3.8541666661330964E-2</v>
      </c>
      <c r="F810" t="str">
        <f>CONCATENATE(INDEX(Telefonkönyv!$A$2:$A$63,MATCH('Hívások (2)'!A810,Telefonkönyv!$C$2:$C$63,0))," ",INDEX(Telefonkönyv!$B$2:$B$63,MATCH('Hívások (2)'!A810,Telefonkönyv!$C$2:$C$63,0)))</f>
        <v>Varkoly Lili ügyintéző</v>
      </c>
      <c r="G810" s="5">
        <f t="shared" si="61"/>
        <v>3980</v>
      </c>
      <c r="H810" s="11" t="b">
        <f t="shared" si="62"/>
        <v>0</v>
      </c>
      <c r="I810" s="11" t="b">
        <f t="shared" si="63"/>
        <v>0</v>
      </c>
      <c r="J810" s="11" t="b">
        <f t="shared" si="64"/>
        <v>1</v>
      </c>
    </row>
    <row r="811" spans="1:10" x14ac:dyDescent="0.25">
      <c r="A811">
        <v>113</v>
      </c>
      <c r="B811" t="s">
        <v>7</v>
      </c>
      <c r="C811" s="3">
        <v>39977.457939814813</v>
      </c>
      <c r="D811" s="3">
        <v>39977.495775462965</v>
      </c>
      <c r="E811" s="2">
        <f t="shared" si="60"/>
        <v>3.7835648152395152E-2</v>
      </c>
      <c r="F811" t="str">
        <f>CONCATENATE(INDEX(Telefonkönyv!$A$2:$A$63,MATCH('Hívások (2)'!A811,Telefonkönyv!$C$2:$C$63,0))," ",INDEX(Telefonkönyv!$B$2:$B$63,MATCH('Hívások (2)'!A811,Telefonkönyv!$C$2:$C$63,0)))</f>
        <v>Toldi Tamás ügyintéző</v>
      </c>
      <c r="G811" s="5">
        <f t="shared" si="61"/>
        <v>4175</v>
      </c>
      <c r="H811" s="11" t="b">
        <f t="shared" si="62"/>
        <v>0</v>
      </c>
      <c r="I811" s="11" t="b">
        <f t="shared" si="63"/>
        <v>0</v>
      </c>
      <c r="J811" s="11" t="b">
        <f t="shared" si="64"/>
        <v>1</v>
      </c>
    </row>
    <row r="812" spans="1:10" x14ac:dyDescent="0.25">
      <c r="A812">
        <v>128</v>
      </c>
      <c r="B812" t="s">
        <v>4</v>
      </c>
      <c r="C812" s="3">
        <v>39977.469340277778</v>
      </c>
      <c r="D812" s="3">
        <v>39977.479212962964</v>
      </c>
      <c r="E812" s="2">
        <f t="shared" si="60"/>
        <v>9.8726851865649223E-3</v>
      </c>
      <c r="F812" t="str">
        <f>CONCATENATE(INDEX(Telefonkönyv!$A$2:$A$63,MATCH('Hívások (2)'!A812,Telefonkönyv!$C$2:$C$63,0))," ",INDEX(Telefonkönyv!$B$2:$B$63,MATCH('Hívások (2)'!A812,Telefonkönyv!$C$2:$C$63,0)))</f>
        <v>Fogarasi Éva ügyintéző</v>
      </c>
      <c r="G812" s="5">
        <f t="shared" si="61"/>
        <v>1110</v>
      </c>
      <c r="H812" s="11" t="b">
        <f t="shared" si="62"/>
        <v>0</v>
      </c>
      <c r="I812" s="11" t="b">
        <f t="shared" si="63"/>
        <v>0</v>
      </c>
      <c r="J812" s="11" t="b">
        <f t="shared" si="64"/>
        <v>1</v>
      </c>
    </row>
    <row r="813" spans="1:10" x14ac:dyDescent="0.25">
      <c r="A813">
        <v>131</v>
      </c>
      <c r="B813" t="s">
        <v>5</v>
      </c>
      <c r="C813" s="3">
        <v>39977.476076388892</v>
      </c>
      <c r="D813" s="3">
        <v>39977.511284722219</v>
      </c>
      <c r="E813" s="2">
        <f t="shared" si="60"/>
        <v>3.5208333327318542E-2</v>
      </c>
      <c r="F813" t="str">
        <f>CONCATENATE(INDEX(Telefonkönyv!$A$2:$A$63,MATCH('Hívások (2)'!A813,Telefonkönyv!$C$2:$C$63,0))," ",INDEX(Telefonkönyv!$B$2:$B$63,MATCH('Hívások (2)'!A813,Telefonkönyv!$C$2:$C$63,0)))</f>
        <v>Arany Attila ügyintéző</v>
      </c>
      <c r="G813" s="5">
        <f t="shared" si="61"/>
        <v>4125</v>
      </c>
      <c r="H813" s="11" t="b">
        <f t="shared" si="62"/>
        <v>0</v>
      </c>
      <c r="I813" s="11" t="b">
        <f t="shared" si="63"/>
        <v>0</v>
      </c>
      <c r="J813" s="11" t="b">
        <f t="shared" si="64"/>
        <v>1</v>
      </c>
    </row>
    <row r="814" spans="1:10" x14ac:dyDescent="0.25">
      <c r="A814">
        <v>158</v>
      </c>
      <c r="B814" t="s">
        <v>8</v>
      </c>
      <c r="C814" s="3">
        <v>39977.477627314816</v>
      </c>
      <c r="D814" s="3">
        <v>39977.481145833335</v>
      </c>
      <c r="E814" s="2">
        <f t="shared" si="60"/>
        <v>3.5185185188311152E-3</v>
      </c>
      <c r="F814" t="str">
        <f>CONCATENATE(INDEX(Telefonkönyv!$A$2:$A$63,MATCH('Hívások (2)'!A814,Telefonkönyv!$C$2:$C$63,0))," ",INDEX(Telefonkönyv!$B$2:$B$63,MATCH('Hívások (2)'!A814,Telefonkönyv!$C$2:$C$63,0)))</f>
        <v>Sánta Tibor középvezető</v>
      </c>
      <c r="G814" s="5">
        <f t="shared" si="61"/>
        <v>525</v>
      </c>
      <c r="H814" s="11" t="b">
        <f t="shared" si="62"/>
        <v>0</v>
      </c>
      <c r="I814" s="11" t="b">
        <f t="shared" si="63"/>
        <v>0</v>
      </c>
      <c r="J814" s="11" t="b">
        <f t="shared" si="64"/>
        <v>1</v>
      </c>
    </row>
    <row r="815" spans="1:10" x14ac:dyDescent="0.25">
      <c r="A815">
        <v>124</v>
      </c>
      <c r="B815" t="s">
        <v>13</v>
      </c>
      <c r="C815" s="3">
        <v>39977.479490740741</v>
      </c>
      <c r="D815" s="3">
        <v>39977.516527777778</v>
      </c>
      <c r="E815" s="2">
        <f t="shared" si="60"/>
        <v>3.7037037036498077E-2</v>
      </c>
      <c r="F815" t="str">
        <f>CONCATENATE(INDEX(Telefonkönyv!$A$2:$A$63,MATCH('Hívások (2)'!A815,Telefonkönyv!$C$2:$C$63,0))," ",INDEX(Telefonkönyv!$B$2:$B$63,MATCH('Hívások (2)'!A815,Telefonkönyv!$C$2:$C$63,0)))</f>
        <v>Gelencsér László ügyintéző</v>
      </c>
      <c r="G815" s="5">
        <f t="shared" si="61"/>
        <v>4365</v>
      </c>
      <c r="H815" s="11" t="b">
        <f t="shared" si="62"/>
        <v>0</v>
      </c>
      <c r="I815" s="11" t="b">
        <f t="shared" si="63"/>
        <v>0</v>
      </c>
      <c r="J815" s="11" t="b">
        <f t="shared" si="64"/>
        <v>1</v>
      </c>
    </row>
    <row r="816" spans="1:10" x14ac:dyDescent="0.25">
      <c r="A816">
        <v>132</v>
      </c>
      <c r="B816" t="s">
        <v>5</v>
      </c>
      <c r="C816" s="3">
        <v>39977.481631944444</v>
      </c>
      <c r="D816" s="3">
        <v>39977.507337962961</v>
      </c>
      <c r="E816" s="2">
        <f t="shared" si="60"/>
        <v>2.5706018517666962E-2</v>
      </c>
      <c r="F816" t="str">
        <f>CONCATENATE(INDEX(Telefonkönyv!$A$2:$A$63,MATCH('Hívások (2)'!A816,Telefonkönyv!$C$2:$C$63,0))," ",INDEX(Telefonkönyv!$B$2:$B$63,MATCH('Hívások (2)'!A816,Telefonkönyv!$C$2:$C$63,0)))</f>
        <v>Pap Zsófia ügyintéző</v>
      </c>
      <c r="G816" s="5">
        <f t="shared" si="61"/>
        <v>3085</v>
      </c>
      <c r="H816" s="11" t="b">
        <f t="shared" si="62"/>
        <v>0</v>
      </c>
      <c r="I816" s="11" t="b">
        <f t="shared" si="63"/>
        <v>0</v>
      </c>
      <c r="J816" s="11" t="b">
        <f t="shared" si="64"/>
        <v>1</v>
      </c>
    </row>
    <row r="817" spans="1:10" x14ac:dyDescent="0.25">
      <c r="A817">
        <v>158</v>
      </c>
      <c r="B817" t="s">
        <v>9</v>
      </c>
      <c r="C817" s="3">
        <v>39977.484791666669</v>
      </c>
      <c r="D817" s="3">
        <v>39977.498298611114</v>
      </c>
      <c r="E817" s="2">
        <f t="shared" si="60"/>
        <v>1.3506944444088731E-2</v>
      </c>
      <c r="F817" t="str">
        <f>CONCATENATE(INDEX(Telefonkönyv!$A$2:$A$63,MATCH('Hívások (2)'!A817,Telefonkönyv!$C$2:$C$63,0))," ",INDEX(Telefonkönyv!$B$2:$B$63,MATCH('Hívások (2)'!A817,Telefonkönyv!$C$2:$C$63,0)))</f>
        <v>Sánta Tibor középvezető</v>
      </c>
      <c r="G817" s="5">
        <f t="shared" si="61"/>
        <v>1550</v>
      </c>
      <c r="H817" s="11" t="b">
        <f t="shared" si="62"/>
        <v>0</v>
      </c>
      <c r="I817" s="11" t="b">
        <f t="shared" si="63"/>
        <v>0</v>
      </c>
      <c r="J817" s="11" t="b">
        <f t="shared" si="64"/>
        <v>1</v>
      </c>
    </row>
    <row r="818" spans="1:10" x14ac:dyDescent="0.25">
      <c r="A818">
        <v>104</v>
      </c>
      <c r="B818" t="s">
        <v>5</v>
      </c>
      <c r="C818" s="3">
        <v>39977.489444444444</v>
      </c>
      <c r="D818" s="3">
        <v>39977.491608796299</v>
      </c>
      <c r="E818" s="2">
        <f t="shared" si="60"/>
        <v>2.164351855753921E-3</v>
      </c>
      <c r="F818" t="str">
        <f>CONCATENATE(INDEX(Telefonkönyv!$A$2:$A$63,MATCH('Hívások (2)'!A818,Telefonkönyv!$C$2:$C$63,0))," ",INDEX(Telefonkönyv!$B$2:$B$63,MATCH('Hívások (2)'!A818,Telefonkönyv!$C$2:$C$63,0)))</f>
        <v>Laki Tamara ügyintéző</v>
      </c>
      <c r="G818" s="5">
        <f t="shared" si="61"/>
        <v>365</v>
      </c>
      <c r="H818" s="11" t="b">
        <f t="shared" si="62"/>
        <v>0</v>
      </c>
      <c r="I818" s="11" t="b">
        <f t="shared" si="63"/>
        <v>0</v>
      </c>
      <c r="J818" s="11" t="b">
        <f t="shared" si="64"/>
        <v>1</v>
      </c>
    </row>
    <row r="819" spans="1:10" x14ac:dyDescent="0.25">
      <c r="A819">
        <v>162</v>
      </c>
      <c r="B819" t="s">
        <v>5</v>
      </c>
      <c r="C819" s="3">
        <v>39977.493576388886</v>
      </c>
      <c r="D819" s="3">
        <v>39977.505370370367</v>
      </c>
      <c r="E819" s="2">
        <f t="shared" si="60"/>
        <v>1.1793981480877846E-2</v>
      </c>
      <c r="F819" t="str">
        <f>CONCATENATE(INDEX(Telefonkönyv!$A$2:$A$63,MATCH('Hívások (2)'!A819,Telefonkönyv!$C$2:$C$63,0))," ",INDEX(Telefonkönyv!$B$2:$B$63,MATCH('Hívások (2)'!A819,Telefonkönyv!$C$2:$C$63,0)))</f>
        <v>Mészöly Endre ügyintéző</v>
      </c>
      <c r="G819" s="5">
        <f t="shared" si="61"/>
        <v>1405</v>
      </c>
      <c r="H819" s="11" t="b">
        <f t="shared" si="62"/>
        <v>0</v>
      </c>
      <c r="I819" s="11" t="b">
        <f t="shared" si="63"/>
        <v>0</v>
      </c>
      <c r="J819" s="11" t="b">
        <f t="shared" si="64"/>
        <v>1</v>
      </c>
    </row>
    <row r="820" spans="1:10" x14ac:dyDescent="0.25">
      <c r="A820">
        <v>150</v>
      </c>
      <c r="B820" t="s">
        <v>5</v>
      </c>
      <c r="C820" s="3">
        <v>39977.495532407411</v>
      </c>
      <c r="D820" s="3">
        <v>39977.536574074074</v>
      </c>
      <c r="E820" s="2">
        <f t="shared" si="60"/>
        <v>4.1041666663659271E-2</v>
      </c>
      <c r="F820" t="str">
        <f>CONCATENATE(INDEX(Telefonkönyv!$A$2:$A$63,MATCH('Hívások (2)'!A820,Telefonkönyv!$C$2:$C$63,0))," ",INDEX(Telefonkönyv!$B$2:$B$63,MATCH('Hívások (2)'!A820,Telefonkönyv!$C$2:$C$63,0)))</f>
        <v>Virt Kornél ügyintéző</v>
      </c>
      <c r="G820" s="5">
        <f t="shared" si="61"/>
        <v>4845</v>
      </c>
      <c r="H820" s="11" t="b">
        <f t="shared" si="62"/>
        <v>0</v>
      </c>
      <c r="I820" s="11" t="b">
        <f t="shared" si="63"/>
        <v>0</v>
      </c>
      <c r="J820" s="11" t="b">
        <f t="shared" si="64"/>
        <v>1</v>
      </c>
    </row>
    <row r="821" spans="1:10" x14ac:dyDescent="0.25">
      <c r="A821">
        <v>141</v>
      </c>
      <c r="B821" t="s">
        <v>10</v>
      </c>
      <c r="C821" s="3">
        <v>39977.497719907406</v>
      </c>
      <c r="D821" s="3">
        <v>39977.526388888888</v>
      </c>
      <c r="E821" s="2">
        <f t="shared" si="60"/>
        <v>2.8668981482042E-2</v>
      </c>
      <c r="F821" t="str">
        <f>CONCATENATE(INDEX(Telefonkönyv!$A$2:$A$63,MATCH('Hívások (2)'!A821,Telefonkönyv!$C$2:$C$63,0))," ",INDEX(Telefonkönyv!$B$2:$B$63,MATCH('Hívások (2)'!A821,Telefonkönyv!$C$2:$C$63,0)))</f>
        <v>Harmath Szabolcs ügyintéző</v>
      </c>
      <c r="G821" s="5">
        <f t="shared" si="61"/>
        <v>3630</v>
      </c>
      <c r="H821" s="11" t="b">
        <f t="shared" si="62"/>
        <v>0</v>
      </c>
      <c r="I821" s="11" t="b">
        <f t="shared" si="63"/>
        <v>0</v>
      </c>
      <c r="J821" s="11" t="b">
        <f t="shared" si="64"/>
        <v>1</v>
      </c>
    </row>
    <row r="822" spans="1:10" x14ac:dyDescent="0.25">
      <c r="A822">
        <v>112</v>
      </c>
      <c r="B822" t="s">
        <v>13</v>
      </c>
      <c r="C822" s="3">
        <v>39977.498078703706</v>
      </c>
      <c r="D822" s="3">
        <v>39977.530324074076</v>
      </c>
      <c r="E822" s="2">
        <f t="shared" si="60"/>
        <v>3.2245370370219462E-2</v>
      </c>
      <c r="F822" t="str">
        <f>CONCATENATE(INDEX(Telefonkönyv!$A$2:$A$63,MATCH('Hívások (2)'!A822,Telefonkönyv!$C$2:$C$63,0))," ",INDEX(Telefonkönyv!$B$2:$B$63,MATCH('Hívások (2)'!A822,Telefonkönyv!$C$2:$C$63,0)))</f>
        <v>Tóth Vanda ügyintéző</v>
      </c>
      <c r="G822" s="5">
        <f t="shared" si="61"/>
        <v>3805</v>
      </c>
      <c r="H822" s="11" t="b">
        <f t="shared" si="62"/>
        <v>0</v>
      </c>
      <c r="I822" s="11" t="b">
        <f t="shared" si="63"/>
        <v>0</v>
      </c>
      <c r="J822" s="11" t="b">
        <f t="shared" si="64"/>
        <v>1</v>
      </c>
    </row>
    <row r="823" spans="1:10" x14ac:dyDescent="0.25">
      <c r="A823">
        <v>104</v>
      </c>
      <c r="B823" t="s">
        <v>5</v>
      </c>
      <c r="C823" s="3">
        <v>39977.500694444447</v>
      </c>
      <c r="D823" s="3">
        <v>39977.539236111108</v>
      </c>
      <c r="E823" s="2">
        <f t="shared" si="60"/>
        <v>3.8541666661330964E-2</v>
      </c>
      <c r="F823" t="str">
        <f>CONCATENATE(INDEX(Telefonkönyv!$A$2:$A$63,MATCH('Hívások (2)'!A823,Telefonkönyv!$C$2:$C$63,0))," ",INDEX(Telefonkönyv!$B$2:$B$63,MATCH('Hívások (2)'!A823,Telefonkönyv!$C$2:$C$63,0)))</f>
        <v>Laki Tamara ügyintéző</v>
      </c>
      <c r="G823" s="5">
        <f t="shared" si="61"/>
        <v>4525</v>
      </c>
      <c r="H823" s="11" t="b">
        <f t="shared" si="62"/>
        <v>0</v>
      </c>
      <c r="I823" s="11" t="b">
        <f t="shared" si="63"/>
        <v>0</v>
      </c>
      <c r="J823" s="11" t="b">
        <f t="shared" si="64"/>
        <v>1</v>
      </c>
    </row>
    <row r="824" spans="1:10" x14ac:dyDescent="0.25">
      <c r="A824">
        <v>155</v>
      </c>
      <c r="B824" t="s">
        <v>9</v>
      </c>
      <c r="C824" s="3">
        <v>39977.502372685187</v>
      </c>
      <c r="D824" s="3">
        <v>39977.531747685185</v>
      </c>
      <c r="E824" s="2">
        <f t="shared" si="60"/>
        <v>2.937499999825377E-2</v>
      </c>
      <c r="F824" t="str">
        <f>CONCATENATE(INDEX(Telefonkönyv!$A$2:$A$63,MATCH('Hívások (2)'!A824,Telefonkönyv!$C$2:$C$63,0))," ",INDEX(Telefonkönyv!$B$2:$B$63,MATCH('Hívások (2)'!A824,Telefonkönyv!$C$2:$C$63,0)))</f>
        <v>Bölöni Antal ügyintéző</v>
      </c>
      <c r="G824" s="5">
        <f t="shared" si="61"/>
        <v>3275</v>
      </c>
      <c r="H824" s="11" t="b">
        <f t="shared" si="62"/>
        <v>0</v>
      </c>
      <c r="I824" s="11" t="b">
        <f t="shared" si="63"/>
        <v>0</v>
      </c>
      <c r="J824" s="11" t="b">
        <f t="shared" si="64"/>
        <v>1</v>
      </c>
    </row>
    <row r="825" spans="1:10" x14ac:dyDescent="0.25">
      <c r="A825">
        <v>102</v>
      </c>
      <c r="B825" t="s">
        <v>11</v>
      </c>
      <c r="C825" s="3">
        <v>39977.503587962965</v>
      </c>
      <c r="D825" s="3">
        <v>39977.521041666667</v>
      </c>
      <c r="E825" s="2">
        <f t="shared" si="60"/>
        <v>1.7453703701903578E-2</v>
      </c>
      <c r="F825" t="str">
        <f>CONCATENATE(INDEX(Telefonkönyv!$A$2:$A$63,MATCH('Hívások (2)'!A825,Telefonkönyv!$C$2:$C$63,0))," ",INDEX(Telefonkönyv!$B$2:$B$63,MATCH('Hívások (2)'!A825,Telefonkönyv!$C$2:$C$63,0)))</f>
        <v>Csurgó Tivadar ügyintéző</v>
      </c>
      <c r="G825" s="5">
        <f t="shared" si="61"/>
        <v>2125</v>
      </c>
      <c r="H825" s="11" t="b">
        <f t="shared" si="62"/>
        <v>0</v>
      </c>
      <c r="I825" s="11" t="b">
        <f t="shared" si="63"/>
        <v>0</v>
      </c>
      <c r="J825" s="11" t="b">
        <f t="shared" si="64"/>
        <v>1</v>
      </c>
    </row>
    <row r="826" spans="1:10" x14ac:dyDescent="0.25">
      <c r="A826">
        <v>121</v>
      </c>
      <c r="B826" t="s">
        <v>7</v>
      </c>
      <c r="C826" s="3">
        <v>39977.503599537034</v>
      </c>
      <c r="D826" s="3">
        <v>39977.521261574075</v>
      </c>
      <c r="E826" s="2">
        <f t="shared" si="60"/>
        <v>1.7662037040281575E-2</v>
      </c>
      <c r="F826" t="str">
        <f>CONCATENATE(INDEX(Telefonkönyv!$A$2:$A$63,MATCH('Hívások (2)'!A826,Telefonkönyv!$C$2:$C$63,0))," ",INDEX(Telefonkönyv!$B$2:$B$63,MATCH('Hívások (2)'!A826,Telefonkönyv!$C$2:$C$63,0)))</f>
        <v>Palles Katalin ügyintéző</v>
      </c>
      <c r="G826" s="5">
        <f t="shared" si="61"/>
        <v>2000</v>
      </c>
      <c r="H826" s="11" t="b">
        <f t="shared" si="62"/>
        <v>0</v>
      </c>
      <c r="I826" s="11" t="b">
        <f t="shared" si="63"/>
        <v>0</v>
      </c>
      <c r="J826" s="11" t="b">
        <f t="shared" si="64"/>
        <v>1</v>
      </c>
    </row>
    <row r="827" spans="1:10" x14ac:dyDescent="0.25">
      <c r="A827">
        <v>159</v>
      </c>
      <c r="B827" t="s">
        <v>4</v>
      </c>
      <c r="C827" s="3">
        <v>39977.506481481483</v>
      </c>
      <c r="D827" s="3">
        <v>39977.539270833331</v>
      </c>
      <c r="E827" s="2">
        <f t="shared" si="60"/>
        <v>3.2789351847895887E-2</v>
      </c>
      <c r="F827" t="str">
        <f>CONCATENATE(INDEX(Telefonkönyv!$A$2:$A$63,MATCH('Hívások (2)'!A827,Telefonkönyv!$C$2:$C$63,0))," ",INDEX(Telefonkönyv!$B$2:$B$63,MATCH('Hívások (2)'!A827,Telefonkönyv!$C$2:$C$63,0)))</f>
        <v>Pap Nikolett ügyintéző</v>
      </c>
      <c r="G827" s="5">
        <f t="shared" si="61"/>
        <v>3420</v>
      </c>
      <c r="H827" s="11" t="b">
        <f t="shared" si="62"/>
        <v>0</v>
      </c>
      <c r="I827" s="11" t="b">
        <f t="shared" si="63"/>
        <v>0</v>
      </c>
      <c r="J827" s="11" t="b">
        <f t="shared" si="64"/>
        <v>1</v>
      </c>
    </row>
    <row r="828" spans="1:10" x14ac:dyDescent="0.25">
      <c r="A828">
        <v>123</v>
      </c>
      <c r="B828" t="s">
        <v>7</v>
      </c>
      <c r="C828" s="3">
        <v>39977.507164351853</v>
      </c>
      <c r="D828" s="3">
        <v>39977.512326388889</v>
      </c>
      <c r="E828" s="2">
        <f t="shared" si="60"/>
        <v>5.1620370359160006E-3</v>
      </c>
      <c r="F828" t="str">
        <f>CONCATENATE(INDEX(Telefonkönyv!$A$2:$A$63,MATCH('Hívások (2)'!A828,Telefonkönyv!$C$2:$C$63,0))," ",INDEX(Telefonkönyv!$B$2:$B$63,MATCH('Hívások (2)'!A828,Telefonkönyv!$C$2:$C$63,0)))</f>
        <v>Juhász Andrea ügyintéző</v>
      </c>
      <c r="G828" s="5">
        <f t="shared" si="61"/>
        <v>650</v>
      </c>
      <c r="H828" s="11" t="b">
        <f t="shared" si="62"/>
        <v>0</v>
      </c>
      <c r="I828" s="11" t="b">
        <f t="shared" si="63"/>
        <v>0</v>
      </c>
      <c r="J828" s="11" t="b">
        <f t="shared" si="64"/>
        <v>1</v>
      </c>
    </row>
    <row r="829" spans="1:10" x14ac:dyDescent="0.25">
      <c r="A829">
        <v>148</v>
      </c>
      <c r="B829" t="s">
        <v>7</v>
      </c>
      <c r="C829" s="3">
        <v>39977.508460648147</v>
      </c>
      <c r="D829" s="3">
        <v>39977.532546296294</v>
      </c>
      <c r="E829" s="2">
        <f t="shared" si="60"/>
        <v>2.4085648146865424E-2</v>
      </c>
      <c r="F829" t="str">
        <f>CONCATENATE(INDEX(Telefonkönyv!$A$2:$A$63,MATCH('Hívások (2)'!A829,Telefonkönyv!$C$2:$C$63,0))," ",INDEX(Telefonkönyv!$B$2:$B$63,MATCH('Hívások (2)'!A829,Telefonkönyv!$C$2:$C$63,0)))</f>
        <v>Mester Zsuzsa középvezető</v>
      </c>
      <c r="G829" s="5">
        <f t="shared" si="61"/>
        <v>2675</v>
      </c>
      <c r="H829" s="11" t="b">
        <f t="shared" si="62"/>
        <v>0</v>
      </c>
      <c r="I829" s="11" t="b">
        <f t="shared" si="63"/>
        <v>0</v>
      </c>
      <c r="J829" s="11" t="b">
        <f t="shared" si="64"/>
        <v>1</v>
      </c>
    </row>
    <row r="830" spans="1:10" x14ac:dyDescent="0.25">
      <c r="A830">
        <v>130</v>
      </c>
      <c r="B830" t="s">
        <v>10</v>
      </c>
      <c r="C830" s="3">
        <v>39977.510625000003</v>
      </c>
      <c r="D830" s="3">
        <v>39977.540497685186</v>
      </c>
      <c r="E830" s="2">
        <f t="shared" si="60"/>
        <v>2.9872685183363501E-2</v>
      </c>
      <c r="F830" t="str">
        <f>CONCATENATE(INDEX(Telefonkönyv!$A$2:$A$63,MATCH('Hívások (2)'!A830,Telefonkönyv!$C$2:$C$63,0))," ",INDEX(Telefonkönyv!$B$2:$B$63,MATCH('Hívások (2)'!A830,Telefonkönyv!$C$2:$C$63,0)))</f>
        <v>Gál Zsuzsa ügyintéző</v>
      </c>
      <c r="G830" s="5">
        <f t="shared" si="61"/>
        <v>3800</v>
      </c>
      <c r="H830" s="11" t="b">
        <f t="shared" si="62"/>
        <v>0</v>
      </c>
      <c r="I830" s="11" t="b">
        <f t="shared" si="63"/>
        <v>0</v>
      </c>
      <c r="J830" s="11" t="b">
        <f t="shared" si="64"/>
        <v>1</v>
      </c>
    </row>
    <row r="831" spans="1:10" x14ac:dyDescent="0.25">
      <c r="A831">
        <v>106</v>
      </c>
      <c r="B831" t="s">
        <v>8</v>
      </c>
      <c r="C831" s="3">
        <v>39977.511180555557</v>
      </c>
      <c r="D831" s="3">
        <v>39977.511469907404</v>
      </c>
      <c r="E831" s="2">
        <f t="shared" si="60"/>
        <v>2.8935184673173353E-4</v>
      </c>
      <c r="F831" t="str">
        <f>CONCATENATE(INDEX(Telefonkönyv!$A$2:$A$63,MATCH('Hívások (2)'!A831,Telefonkönyv!$C$2:$C$63,0))," ",INDEX(Telefonkönyv!$B$2:$B$63,MATCH('Hívások (2)'!A831,Telefonkönyv!$C$2:$C$63,0)))</f>
        <v>Kalincsák Hanga ügyintéző</v>
      </c>
      <c r="G831" s="5">
        <f t="shared" si="61"/>
        <v>125</v>
      </c>
      <c r="H831" s="11" t="b">
        <f t="shared" si="62"/>
        <v>0</v>
      </c>
      <c r="I831" s="11" t="b">
        <f t="shared" si="63"/>
        <v>0</v>
      </c>
      <c r="J831" s="11" t="b">
        <f t="shared" si="64"/>
        <v>1</v>
      </c>
    </row>
    <row r="832" spans="1:10" x14ac:dyDescent="0.25">
      <c r="A832">
        <v>151</v>
      </c>
      <c r="B832" t="s">
        <v>15</v>
      </c>
      <c r="C832" s="3">
        <v>39977.512569444443</v>
      </c>
      <c r="D832" s="3">
        <v>39977.550902777781</v>
      </c>
      <c r="E832" s="2">
        <f t="shared" si="60"/>
        <v>3.8333333337504882E-2</v>
      </c>
      <c r="F832" t="str">
        <f>CONCATENATE(INDEX(Telefonkönyv!$A$2:$A$63,MATCH('Hívások (2)'!A832,Telefonkönyv!$C$2:$C$63,0))," ",INDEX(Telefonkönyv!$B$2:$B$63,MATCH('Hívások (2)'!A832,Telefonkönyv!$C$2:$C$63,0)))</f>
        <v>Lovas Helga ügyintéző</v>
      </c>
      <c r="G832" s="5">
        <f t="shared" si="61"/>
        <v>4820</v>
      </c>
      <c r="H832" s="11" t="b">
        <f t="shared" si="62"/>
        <v>0</v>
      </c>
      <c r="I832" s="11" t="b">
        <f t="shared" si="63"/>
        <v>0</v>
      </c>
      <c r="J832" s="11" t="b">
        <f t="shared" si="64"/>
        <v>1</v>
      </c>
    </row>
    <row r="833" spans="1:10" x14ac:dyDescent="0.25">
      <c r="A833">
        <v>145</v>
      </c>
      <c r="B833" t="s">
        <v>12</v>
      </c>
      <c r="C833" s="3">
        <v>39977.514374999999</v>
      </c>
      <c r="D833" s="3">
        <v>39977.517152777778</v>
      </c>
      <c r="E833" s="2">
        <f t="shared" si="60"/>
        <v>2.7777777795563452E-3</v>
      </c>
      <c r="F833" t="str">
        <f>CONCATENATE(INDEX(Telefonkönyv!$A$2:$A$63,MATCH('Hívások (2)'!A833,Telefonkönyv!$C$2:$C$63,0))," ",INDEX(Telefonkönyv!$B$2:$B$63,MATCH('Hívások (2)'!A833,Telefonkönyv!$C$2:$C$63,0)))</f>
        <v>Bednai Linda ügyintéző</v>
      </c>
      <c r="G833" s="5">
        <f t="shared" si="61"/>
        <v>350</v>
      </c>
      <c r="H833" s="11" t="b">
        <f t="shared" si="62"/>
        <v>0</v>
      </c>
      <c r="I833" s="11" t="b">
        <f t="shared" si="63"/>
        <v>0</v>
      </c>
      <c r="J833" s="11" t="b">
        <f t="shared" si="64"/>
        <v>1</v>
      </c>
    </row>
    <row r="834" spans="1:10" x14ac:dyDescent="0.25">
      <c r="A834">
        <v>123</v>
      </c>
      <c r="B834" t="s">
        <v>7</v>
      </c>
      <c r="C834" s="3">
        <v>39977.520254629628</v>
      </c>
      <c r="D834" s="3">
        <v>39977.534212962964</v>
      </c>
      <c r="E834" s="2">
        <f t="shared" si="60"/>
        <v>1.3958333336631767E-2</v>
      </c>
      <c r="F834" t="str">
        <f>CONCATENATE(INDEX(Telefonkönyv!$A$2:$A$63,MATCH('Hívások (2)'!A834,Telefonkönyv!$C$2:$C$63,0))," ",INDEX(Telefonkönyv!$B$2:$B$63,MATCH('Hívások (2)'!A834,Telefonkönyv!$C$2:$C$63,0)))</f>
        <v>Juhász Andrea ügyintéző</v>
      </c>
      <c r="G834" s="5">
        <f t="shared" si="61"/>
        <v>1625</v>
      </c>
      <c r="H834" s="11" t="b">
        <f t="shared" si="62"/>
        <v>0</v>
      </c>
      <c r="I834" s="11" t="b">
        <f t="shared" si="63"/>
        <v>0</v>
      </c>
      <c r="J834" s="11" t="b">
        <f t="shared" si="64"/>
        <v>1</v>
      </c>
    </row>
    <row r="835" spans="1:10" x14ac:dyDescent="0.25">
      <c r="A835">
        <v>145</v>
      </c>
      <c r="B835" t="s">
        <v>12</v>
      </c>
      <c r="C835" s="3">
        <v>39977.52684027778</v>
      </c>
      <c r="D835" s="3">
        <v>39977.539467592593</v>
      </c>
      <c r="E835" s="2">
        <f t="shared" ref="E835:E898" si="65">D835-C835</f>
        <v>1.2627314812561963E-2</v>
      </c>
      <c r="F835" t="str">
        <f>CONCATENATE(INDEX(Telefonkönyv!$A$2:$A$63,MATCH('Hívások (2)'!A835,Telefonkönyv!$C$2:$C$63,0))," ",INDEX(Telefonkönyv!$B$2:$B$63,MATCH('Hívások (2)'!A835,Telefonkönyv!$C$2:$C$63,0)))</f>
        <v>Bednai Linda ügyintéző</v>
      </c>
      <c r="G835" s="5">
        <f t="shared" ref="G835:G898" si="66">VLOOKUP(B835,$S$2:$V$13,3,FALSE)+IF(SECOND(E835)=0,MINUTE(E835),MINUTE(E835)+1)*VLOOKUP(B835,$S$2:$V$13,4,FALSE)</f>
        <v>1475</v>
      </c>
      <c r="H835" s="11" t="b">
        <f t="shared" ref="H835:H898" si="67">AND(MOD($C835+VLOOKUP($B835,$S$2:$T$13,2,TRUE)/24,1)&lt;TIME(9,0,0),MOD($D835+VLOOKUP($B835,$S$2:$T$13,2,TRUE)/24,1)&gt;=TIME(9,0,0))</f>
        <v>0</v>
      </c>
      <c r="I835" s="11" t="b">
        <f t="shared" ref="I835:I898" si="68">AND(MOD($C835+VLOOKUP($B835,$S$2:$T$13,2,TRUE)/24,1)&lt;=TIME(17,0,0),MOD($D835+VLOOKUP($B835,$S$2:$T$13,2,TRUE)/24,1)&gt;TIME(17,0,0))</f>
        <v>0</v>
      </c>
      <c r="J835" s="11" t="b">
        <f t="shared" ref="J835:J898" si="69">OR(MOD($C835+VLOOKUP($B835,$S$2:$T$13,2,TRUE)/24,1)&gt;TIME(17,0,0),MOD($D835+VLOOKUP($B835,$S$2:$T$13,2,TRUE)/24,1)&lt;TIME(9,0,0))</f>
        <v>1</v>
      </c>
    </row>
    <row r="836" spans="1:10" x14ac:dyDescent="0.25">
      <c r="A836">
        <v>161</v>
      </c>
      <c r="B836" t="s">
        <v>9</v>
      </c>
      <c r="C836" s="3">
        <v>39977.527916666666</v>
      </c>
      <c r="D836" s="3">
        <v>39977.567337962966</v>
      </c>
      <c r="E836" s="2">
        <f t="shared" si="65"/>
        <v>3.942129630013369E-2</v>
      </c>
      <c r="F836" t="str">
        <f>CONCATENATE(INDEX(Telefonkönyv!$A$2:$A$63,MATCH('Hívások (2)'!A836,Telefonkönyv!$C$2:$C$63,0))," ",INDEX(Telefonkönyv!$B$2:$B$63,MATCH('Hívások (2)'!A836,Telefonkönyv!$C$2:$C$63,0)))</f>
        <v>Gál Pál ügyintéző</v>
      </c>
      <c r="G836" s="5">
        <f t="shared" si="66"/>
        <v>4325</v>
      </c>
      <c r="H836" s="11" t="b">
        <f t="shared" si="67"/>
        <v>0</v>
      </c>
      <c r="I836" s="11" t="b">
        <f t="shared" si="68"/>
        <v>0</v>
      </c>
      <c r="J836" s="11" t="b">
        <f t="shared" si="69"/>
        <v>1</v>
      </c>
    </row>
    <row r="837" spans="1:10" x14ac:dyDescent="0.25">
      <c r="A837">
        <v>154</v>
      </c>
      <c r="B837" t="s">
        <v>8</v>
      </c>
      <c r="C837" s="3">
        <v>39977.535763888889</v>
      </c>
      <c r="D837" s="3">
        <v>39977.574143518519</v>
      </c>
      <c r="E837" s="2">
        <f t="shared" si="65"/>
        <v>3.8379629630071577E-2</v>
      </c>
      <c r="F837" t="str">
        <f>CONCATENATE(INDEX(Telefonkönyv!$A$2:$A$63,MATCH('Hívások (2)'!A837,Telefonkönyv!$C$2:$C$63,0))," ",INDEX(Telefonkönyv!$B$2:$B$63,MATCH('Hívások (2)'!A837,Telefonkönyv!$C$2:$C$63,0)))</f>
        <v>Bozsó Bálint ügyintéző</v>
      </c>
      <c r="G837" s="5">
        <f t="shared" si="66"/>
        <v>4525</v>
      </c>
      <c r="H837" s="11" t="b">
        <f t="shared" si="67"/>
        <v>1</v>
      </c>
      <c r="I837" s="11" t="b">
        <f t="shared" si="68"/>
        <v>0</v>
      </c>
      <c r="J837" s="11" t="b">
        <f t="shared" si="69"/>
        <v>0</v>
      </c>
    </row>
    <row r="838" spans="1:10" x14ac:dyDescent="0.25">
      <c r="A838">
        <v>113</v>
      </c>
      <c r="B838" t="s">
        <v>7</v>
      </c>
      <c r="C838" s="3">
        <v>39977.536747685182</v>
      </c>
      <c r="D838" s="3">
        <v>39977.575787037036</v>
      </c>
      <c r="E838" s="2">
        <f t="shared" si="65"/>
        <v>3.9039351853716653E-2</v>
      </c>
      <c r="F838" t="str">
        <f>CONCATENATE(INDEX(Telefonkönyv!$A$2:$A$63,MATCH('Hívások (2)'!A838,Telefonkönyv!$C$2:$C$63,0))," ",INDEX(Telefonkönyv!$B$2:$B$63,MATCH('Hívások (2)'!A838,Telefonkönyv!$C$2:$C$63,0)))</f>
        <v>Toldi Tamás ügyintéző</v>
      </c>
      <c r="G838" s="5">
        <f t="shared" si="66"/>
        <v>4325</v>
      </c>
      <c r="H838" s="11" t="b">
        <f t="shared" si="67"/>
        <v>0</v>
      </c>
      <c r="I838" s="11" t="b">
        <f t="shared" si="68"/>
        <v>0</v>
      </c>
      <c r="J838" s="11" t="b">
        <f t="shared" si="69"/>
        <v>1</v>
      </c>
    </row>
    <row r="839" spans="1:10" x14ac:dyDescent="0.25">
      <c r="A839">
        <v>114</v>
      </c>
      <c r="B839" t="s">
        <v>11</v>
      </c>
      <c r="C839" s="3">
        <v>39977.539247685185</v>
      </c>
      <c r="D839" s="3">
        <v>39977.543298611112</v>
      </c>
      <c r="E839" s="2">
        <f t="shared" si="65"/>
        <v>4.0509259270038456E-3</v>
      </c>
      <c r="F839" t="str">
        <f>CONCATENATE(INDEX(Telefonkönyv!$A$2:$A$63,MATCH('Hívások (2)'!A839,Telefonkönyv!$C$2:$C$63,0))," ",INDEX(Telefonkönyv!$B$2:$B$63,MATCH('Hívások (2)'!A839,Telefonkönyv!$C$2:$C$63,0)))</f>
        <v>Bakonyi Mátyás ügyintéző</v>
      </c>
      <c r="G839" s="5">
        <f t="shared" si="66"/>
        <v>525</v>
      </c>
      <c r="H839" s="11" t="b">
        <f t="shared" si="67"/>
        <v>0</v>
      </c>
      <c r="I839" s="11" t="b">
        <f t="shared" si="68"/>
        <v>0</v>
      </c>
      <c r="J839" s="11" t="b">
        <f t="shared" si="69"/>
        <v>1</v>
      </c>
    </row>
    <row r="840" spans="1:10" x14ac:dyDescent="0.25">
      <c r="A840">
        <v>112</v>
      </c>
      <c r="B840" t="s">
        <v>13</v>
      </c>
      <c r="C840" s="3">
        <v>39977.541932870372</v>
      </c>
      <c r="D840" s="3">
        <v>39977.546643518515</v>
      </c>
      <c r="E840" s="2">
        <f t="shared" si="65"/>
        <v>4.7106481433729641E-3</v>
      </c>
      <c r="F840" t="str">
        <f>CONCATENATE(INDEX(Telefonkönyv!$A$2:$A$63,MATCH('Hívások (2)'!A840,Telefonkönyv!$C$2:$C$63,0))," ",INDEX(Telefonkönyv!$B$2:$B$63,MATCH('Hívások (2)'!A840,Telefonkönyv!$C$2:$C$63,0)))</f>
        <v>Tóth Vanda ügyintéző</v>
      </c>
      <c r="G840" s="5">
        <f t="shared" si="66"/>
        <v>605</v>
      </c>
      <c r="H840" s="11" t="b">
        <f t="shared" si="67"/>
        <v>0</v>
      </c>
      <c r="I840" s="11" t="b">
        <f t="shared" si="68"/>
        <v>0</v>
      </c>
      <c r="J840" s="11" t="b">
        <f t="shared" si="69"/>
        <v>1</v>
      </c>
    </row>
    <row r="841" spans="1:10" x14ac:dyDescent="0.25">
      <c r="A841">
        <v>118</v>
      </c>
      <c r="B841" t="s">
        <v>5</v>
      </c>
      <c r="C841" s="3">
        <v>39977.543564814812</v>
      </c>
      <c r="D841" s="3">
        <v>39977.551354166666</v>
      </c>
      <c r="E841" s="2">
        <f t="shared" si="65"/>
        <v>7.7893518537166528E-3</v>
      </c>
      <c r="F841" t="str">
        <f>CONCATENATE(INDEX(Telefonkönyv!$A$2:$A$63,MATCH('Hívások (2)'!A841,Telefonkönyv!$C$2:$C$63,0))," ",INDEX(Telefonkönyv!$B$2:$B$63,MATCH('Hívások (2)'!A841,Telefonkönyv!$C$2:$C$63,0)))</f>
        <v>Ondrejó Anna ügyintéző</v>
      </c>
      <c r="G841" s="5">
        <f t="shared" si="66"/>
        <v>1005</v>
      </c>
      <c r="H841" s="11" t="b">
        <f t="shared" si="67"/>
        <v>0</v>
      </c>
      <c r="I841" s="11" t="b">
        <f t="shared" si="68"/>
        <v>0</v>
      </c>
      <c r="J841" s="11" t="b">
        <f t="shared" si="69"/>
        <v>0</v>
      </c>
    </row>
    <row r="842" spans="1:10" x14ac:dyDescent="0.25">
      <c r="A842">
        <v>116</v>
      </c>
      <c r="B842" t="s">
        <v>9</v>
      </c>
      <c r="C842" s="3">
        <v>39977.544618055559</v>
      </c>
      <c r="D842" s="3">
        <v>39977.55128472222</v>
      </c>
      <c r="E842" s="2">
        <f t="shared" si="65"/>
        <v>6.6666666607488878E-3</v>
      </c>
      <c r="F842" t="str">
        <f>CONCATENATE(INDEX(Telefonkönyv!$A$2:$A$63,MATCH('Hívások (2)'!A842,Telefonkönyv!$C$2:$C$63,0))," ",INDEX(Telefonkönyv!$B$2:$B$63,MATCH('Hívások (2)'!A842,Telefonkönyv!$C$2:$C$63,0)))</f>
        <v>Mák Anna ügyintéző</v>
      </c>
      <c r="G842" s="5">
        <f t="shared" si="66"/>
        <v>800</v>
      </c>
      <c r="H842" s="11" t="b">
        <f t="shared" si="67"/>
        <v>0</v>
      </c>
      <c r="I842" s="11" t="b">
        <f t="shared" si="68"/>
        <v>0</v>
      </c>
      <c r="J842" s="11" t="b">
        <f t="shared" si="69"/>
        <v>1</v>
      </c>
    </row>
    <row r="843" spans="1:10" x14ac:dyDescent="0.25">
      <c r="A843">
        <v>148</v>
      </c>
      <c r="B843" t="s">
        <v>8</v>
      </c>
      <c r="C843" s="3">
        <v>39977.548101851855</v>
      </c>
      <c r="D843" s="3">
        <v>39977.572314814817</v>
      </c>
      <c r="E843" s="2">
        <f t="shared" si="65"/>
        <v>2.421296296233777E-2</v>
      </c>
      <c r="F843" t="str">
        <f>CONCATENATE(INDEX(Telefonkönyv!$A$2:$A$63,MATCH('Hívások (2)'!A843,Telefonkönyv!$C$2:$C$63,0))," ",INDEX(Telefonkönyv!$B$2:$B$63,MATCH('Hívások (2)'!A843,Telefonkönyv!$C$2:$C$63,0)))</f>
        <v>Mester Zsuzsa középvezető</v>
      </c>
      <c r="G843" s="5">
        <f t="shared" si="66"/>
        <v>2845</v>
      </c>
      <c r="H843" s="11" t="b">
        <f t="shared" si="67"/>
        <v>0</v>
      </c>
      <c r="I843" s="11" t="b">
        <f t="shared" si="68"/>
        <v>0</v>
      </c>
      <c r="J843" s="11" t="b">
        <f t="shared" si="69"/>
        <v>0</v>
      </c>
    </row>
    <row r="844" spans="1:10" x14ac:dyDescent="0.25">
      <c r="A844">
        <v>116</v>
      </c>
      <c r="B844" t="s">
        <v>9</v>
      </c>
      <c r="C844" s="3">
        <v>39977.55232638889</v>
      </c>
      <c r="D844" s="3">
        <v>39977.57607638889</v>
      </c>
      <c r="E844" s="2">
        <f t="shared" si="65"/>
        <v>2.3750000000291038E-2</v>
      </c>
      <c r="F844" t="str">
        <f>CONCATENATE(INDEX(Telefonkönyv!$A$2:$A$63,MATCH('Hívások (2)'!A844,Telefonkönyv!$C$2:$C$63,0))," ",INDEX(Telefonkönyv!$B$2:$B$63,MATCH('Hívások (2)'!A844,Telefonkönyv!$C$2:$C$63,0)))</f>
        <v>Mák Anna ügyintéző</v>
      </c>
      <c r="G844" s="5">
        <f t="shared" si="66"/>
        <v>2675</v>
      </c>
      <c r="H844" s="11" t="b">
        <f t="shared" si="67"/>
        <v>0</v>
      </c>
      <c r="I844" s="11" t="b">
        <f t="shared" si="68"/>
        <v>0</v>
      </c>
      <c r="J844" s="11" t="b">
        <f t="shared" si="69"/>
        <v>1</v>
      </c>
    </row>
    <row r="845" spans="1:10" x14ac:dyDescent="0.25">
      <c r="A845">
        <v>129</v>
      </c>
      <c r="B845" t="s">
        <v>5</v>
      </c>
      <c r="C845" s="3">
        <v>39977.554166666669</v>
      </c>
      <c r="D845" s="3">
        <v>39977.584999999999</v>
      </c>
      <c r="E845" s="2">
        <f t="shared" si="65"/>
        <v>3.0833333330519963E-2</v>
      </c>
      <c r="F845" t="str">
        <f>CONCATENATE(INDEX(Telefonkönyv!$A$2:$A$63,MATCH('Hívások (2)'!A845,Telefonkönyv!$C$2:$C$63,0))," ",INDEX(Telefonkönyv!$B$2:$B$63,MATCH('Hívások (2)'!A845,Telefonkönyv!$C$2:$C$63,0)))</f>
        <v>Huszár Ildikó középvezető</v>
      </c>
      <c r="G845" s="5">
        <f t="shared" si="66"/>
        <v>3645</v>
      </c>
      <c r="H845" s="11" t="b">
        <f t="shared" si="67"/>
        <v>0</v>
      </c>
      <c r="I845" s="11" t="b">
        <f t="shared" si="68"/>
        <v>0</v>
      </c>
      <c r="J845" s="11" t="b">
        <f t="shared" si="69"/>
        <v>0</v>
      </c>
    </row>
    <row r="846" spans="1:10" x14ac:dyDescent="0.25">
      <c r="A846">
        <v>121</v>
      </c>
      <c r="B846" t="s">
        <v>7</v>
      </c>
      <c r="C846" s="3">
        <v>39977.558993055558</v>
      </c>
      <c r="D846" s="3">
        <v>39977.562997685185</v>
      </c>
      <c r="E846" s="2">
        <f t="shared" si="65"/>
        <v>4.0046296271611936E-3</v>
      </c>
      <c r="F846" t="str">
        <f>CONCATENATE(INDEX(Telefonkönyv!$A$2:$A$63,MATCH('Hívások (2)'!A846,Telefonkönyv!$C$2:$C$63,0))," ",INDEX(Telefonkönyv!$B$2:$B$63,MATCH('Hívások (2)'!A846,Telefonkönyv!$C$2:$C$63,0)))</f>
        <v>Palles Katalin ügyintéző</v>
      </c>
      <c r="G846" s="5">
        <f t="shared" si="66"/>
        <v>500</v>
      </c>
      <c r="H846" s="11" t="b">
        <f t="shared" si="67"/>
        <v>0</v>
      </c>
      <c r="I846" s="11" t="b">
        <f t="shared" si="68"/>
        <v>0</v>
      </c>
      <c r="J846" s="11" t="b">
        <f t="shared" si="69"/>
        <v>1</v>
      </c>
    </row>
    <row r="847" spans="1:10" x14ac:dyDescent="0.25">
      <c r="A847">
        <v>128</v>
      </c>
      <c r="B847" t="s">
        <v>4</v>
      </c>
      <c r="C847" s="3">
        <v>39977.561006944445</v>
      </c>
      <c r="D847" s="3">
        <v>39977.594421296293</v>
      </c>
      <c r="E847" s="2">
        <f t="shared" si="65"/>
        <v>3.3414351848477963E-2</v>
      </c>
      <c r="F847" t="str">
        <f>CONCATENATE(INDEX(Telefonkönyv!$A$2:$A$63,MATCH('Hívások (2)'!A847,Telefonkönyv!$C$2:$C$63,0))," ",INDEX(Telefonkönyv!$B$2:$B$63,MATCH('Hívások (2)'!A847,Telefonkönyv!$C$2:$C$63,0)))</f>
        <v>Fogarasi Éva ügyintéző</v>
      </c>
      <c r="G847" s="5">
        <f t="shared" si="66"/>
        <v>3490</v>
      </c>
      <c r="H847" s="11" t="b">
        <f t="shared" si="67"/>
        <v>0</v>
      </c>
      <c r="I847" s="11" t="b">
        <f t="shared" si="68"/>
        <v>0</v>
      </c>
      <c r="J847" s="11" t="b">
        <f t="shared" si="69"/>
        <v>1</v>
      </c>
    </row>
    <row r="848" spans="1:10" x14ac:dyDescent="0.25">
      <c r="A848">
        <v>106</v>
      </c>
      <c r="B848" t="s">
        <v>8</v>
      </c>
      <c r="C848" s="3">
        <v>39977.562118055554</v>
      </c>
      <c r="D848" s="3">
        <v>39977.573657407411</v>
      </c>
      <c r="E848" s="2">
        <f t="shared" si="65"/>
        <v>1.1539351857209112E-2</v>
      </c>
      <c r="F848" t="str">
        <f>CONCATENATE(INDEX(Telefonkönyv!$A$2:$A$63,MATCH('Hívások (2)'!A848,Telefonkönyv!$C$2:$C$63,0))," ",INDEX(Telefonkönyv!$B$2:$B$63,MATCH('Hívások (2)'!A848,Telefonkönyv!$C$2:$C$63,0)))</f>
        <v>Kalincsák Hanga ügyintéző</v>
      </c>
      <c r="G848" s="5">
        <f t="shared" si="66"/>
        <v>1405</v>
      </c>
      <c r="H848" s="11" t="b">
        <f t="shared" si="67"/>
        <v>0</v>
      </c>
      <c r="I848" s="11" t="b">
        <f t="shared" si="68"/>
        <v>0</v>
      </c>
      <c r="J848" s="11" t="b">
        <f t="shared" si="69"/>
        <v>0</v>
      </c>
    </row>
    <row r="849" spans="1:10" x14ac:dyDescent="0.25">
      <c r="A849">
        <v>124</v>
      </c>
      <c r="B849" t="s">
        <v>13</v>
      </c>
      <c r="C849" s="3">
        <v>39977.562152777777</v>
      </c>
      <c r="D849" s="3">
        <v>39977.602442129632</v>
      </c>
      <c r="E849" s="2">
        <f t="shared" si="65"/>
        <v>4.0289351854880806E-2</v>
      </c>
      <c r="F849" t="str">
        <f>CONCATENATE(INDEX(Telefonkönyv!$A$2:$A$63,MATCH('Hívások (2)'!A849,Telefonkönyv!$C$2:$C$63,0))," ",INDEX(Telefonkönyv!$B$2:$B$63,MATCH('Hívások (2)'!A849,Telefonkönyv!$C$2:$C$63,0)))</f>
        <v>Gelencsér László ügyintéző</v>
      </c>
      <c r="G849" s="5">
        <f t="shared" si="66"/>
        <v>4765</v>
      </c>
      <c r="H849" s="11" t="b">
        <f t="shared" si="67"/>
        <v>0</v>
      </c>
      <c r="I849" s="11" t="b">
        <f t="shared" si="68"/>
        <v>0</v>
      </c>
      <c r="J849" s="11" t="b">
        <f t="shared" si="69"/>
        <v>1</v>
      </c>
    </row>
    <row r="850" spans="1:10" x14ac:dyDescent="0.25">
      <c r="A850">
        <v>140</v>
      </c>
      <c r="B850" t="s">
        <v>5</v>
      </c>
      <c r="C850" s="3">
        <v>39977.571759259263</v>
      </c>
      <c r="D850" s="3">
        <v>39977.596550925926</v>
      </c>
      <c r="E850" s="2">
        <f t="shared" si="65"/>
        <v>2.4791666663077194E-2</v>
      </c>
      <c r="F850" t="str">
        <f>CONCATENATE(INDEX(Telefonkönyv!$A$2:$A$63,MATCH('Hívások (2)'!A850,Telefonkönyv!$C$2:$C$63,0))," ",INDEX(Telefonkönyv!$B$2:$B$63,MATCH('Hívások (2)'!A850,Telefonkönyv!$C$2:$C$63,0)))</f>
        <v>Szunomár Flóra ügyintéző</v>
      </c>
      <c r="G850" s="5">
        <f t="shared" si="66"/>
        <v>2925</v>
      </c>
      <c r="H850" s="11" t="b">
        <f t="shared" si="67"/>
        <v>0</v>
      </c>
      <c r="I850" s="11" t="b">
        <f t="shared" si="68"/>
        <v>0</v>
      </c>
      <c r="J850" s="11" t="b">
        <f t="shared" si="69"/>
        <v>0</v>
      </c>
    </row>
    <row r="851" spans="1:10" x14ac:dyDescent="0.25">
      <c r="A851">
        <v>134</v>
      </c>
      <c r="B851" t="s">
        <v>4</v>
      </c>
      <c r="C851" s="3">
        <v>39977.572685185187</v>
      </c>
      <c r="D851" s="3">
        <v>39977.579872685186</v>
      </c>
      <c r="E851" s="2">
        <f t="shared" si="65"/>
        <v>7.1874999994179234E-3</v>
      </c>
      <c r="F851" t="str">
        <f>CONCATENATE(INDEX(Telefonkönyv!$A$2:$A$63,MATCH('Hívások (2)'!A851,Telefonkönyv!$C$2:$C$63,0))," ",INDEX(Telefonkönyv!$B$2:$B$63,MATCH('Hívások (2)'!A851,Telefonkönyv!$C$2:$C$63,0)))</f>
        <v>Kurinyec Kinga ügyintéző</v>
      </c>
      <c r="G851" s="5">
        <f t="shared" si="66"/>
        <v>830</v>
      </c>
      <c r="H851" s="11" t="b">
        <f t="shared" si="67"/>
        <v>0</v>
      </c>
      <c r="I851" s="11" t="b">
        <f t="shared" si="68"/>
        <v>0</v>
      </c>
      <c r="J851" s="11" t="b">
        <f t="shared" si="69"/>
        <v>1</v>
      </c>
    </row>
    <row r="852" spans="1:10" x14ac:dyDescent="0.25">
      <c r="A852">
        <v>130</v>
      </c>
      <c r="B852" t="s">
        <v>10</v>
      </c>
      <c r="C852" s="3">
        <v>39977.57335648148</v>
      </c>
      <c r="D852" s="3">
        <v>39977.589062500003</v>
      </c>
      <c r="E852" s="2">
        <f t="shared" si="65"/>
        <v>1.5706018522905651E-2</v>
      </c>
      <c r="F852" t="str">
        <f>CONCATENATE(INDEX(Telefonkönyv!$A$2:$A$63,MATCH('Hívások (2)'!A852,Telefonkönyv!$C$2:$C$63,0))," ",INDEX(Telefonkönyv!$B$2:$B$63,MATCH('Hívások (2)'!A852,Telefonkönyv!$C$2:$C$63,0)))</f>
        <v>Gál Zsuzsa ügyintéző</v>
      </c>
      <c r="G852" s="5">
        <f t="shared" si="66"/>
        <v>2015</v>
      </c>
      <c r="H852" s="11" t="b">
        <f t="shared" si="67"/>
        <v>1</v>
      </c>
      <c r="I852" s="11" t="b">
        <f t="shared" si="68"/>
        <v>0</v>
      </c>
      <c r="J852" s="11" t="b">
        <f t="shared" si="69"/>
        <v>0</v>
      </c>
    </row>
    <row r="853" spans="1:10" x14ac:dyDescent="0.25">
      <c r="A853">
        <v>160</v>
      </c>
      <c r="B853" t="s">
        <v>14</v>
      </c>
      <c r="C853" s="3">
        <v>39977.57534722222</v>
      </c>
      <c r="D853" s="3">
        <v>39977.576435185183</v>
      </c>
      <c r="E853" s="2">
        <f t="shared" si="65"/>
        <v>1.0879629626288079E-3</v>
      </c>
      <c r="F853" t="str">
        <f>CONCATENATE(INDEX(Telefonkönyv!$A$2:$A$63,MATCH('Hívások (2)'!A853,Telefonkönyv!$C$2:$C$63,0))," ",INDEX(Telefonkönyv!$B$2:$B$63,MATCH('Hívások (2)'!A853,Telefonkönyv!$C$2:$C$63,0)))</f>
        <v>Fosztó Gábor ügyintéző</v>
      </c>
      <c r="G853" s="5">
        <f t="shared" si="66"/>
        <v>205</v>
      </c>
      <c r="H853" s="11" t="b">
        <f t="shared" si="67"/>
        <v>0</v>
      </c>
      <c r="I853" s="11" t="b">
        <f t="shared" si="68"/>
        <v>0</v>
      </c>
      <c r="J853" s="11" t="b">
        <f t="shared" si="69"/>
        <v>0</v>
      </c>
    </row>
    <row r="854" spans="1:10" x14ac:dyDescent="0.25">
      <c r="A854">
        <v>153</v>
      </c>
      <c r="B854" t="s">
        <v>7</v>
      </c>
      <c r="C854" s="3">
        <v>39977.577662037038</v>
      </c>
      <c r="D854" s="3">
        <v>39977.599699074075</v>
      </c>
      <c r="E854" s="2">
        <f t="shared" si="65"/>
        <v>2.2037037037080154E-2</v>
      </c>
      <c r="F854" t="str">
        <f>CONCATENATE(INDEX(Telefonkönyv!$A$2:$A$63,MATCH('Hívások (2)'!A854,Telefonkönyv!$C$2:$C$63,0))," ",INDEX(Telefonkönyv!$B$2:$B$63,MATCH('Hívások (2)'!A854,Telefonkönyv!$C$2:$C$63,0)))</f>
        <v>Bozsó Zsolt ügyintéző</v>
      </c>
      <c r="G854" s="5">
        <f t="shared" si="66"/>
        <v>2450</v>
      </c>
      <c r="H854" s="11" t="b">
        <f t="shared" si="67"/>
        <v>1</v>
      </c>
      <c r="I854" s="11" t="b">
        <f t="shared" si="68"/>
        <v>0</v>
      </c>
      <c r="J854" s="11" t="b">
        <f t="shared" si="69"/>
        <v>0</v>
      </c>
    </row>
    <row r="855" spans="1:10" x14ac:dyDescent="0.25">
      <c r="A855">
        <v>126</v>
      </c>
      <c r="B855" t="s">
        <v>4</v>
      </c>
      <c r="C855" s="3">
        <v>39977.579259259262</v>
      </c>
      <c r="D855" s="3">
        <v>39977.614837962959</v>
      </c>
      <c r="E855" s="2">
        <f t="shared" si="65"/>
        <v>3.5578703696955927E-2</v>
      </c>
      <c r="F855" t="str">
        <f>CONCATENATE(INDEX(Telefonkönyv!$A$2:$A$63,MATCH('Hívások (2)'!A855,Telefonkönyv!$C$2:$C$63,0))," ",INDEX(Telefonkönyv!$B$2:$B$63,MATCH('Hívások (2)'!A855,Telefonkönyv!$C$2:$C$63,0)))</f>
        <v>Hadviga Márton ügyintéző</v>
      </c>
      <c r="G855" s="5">
        <f t="shared" si="66"/>
        <v>3700</v>
      </c>
      <c r="H855" s="11" t="b">
        <f t="shared" si="67"/>
        <v>0</v>
      </c>
      <c r="I855" s="11" t="b">
        <f t="shared" si="68"/>
        <v>0</v>
      </c>
      <c r="J855" s="11" t="b">
        <f t="shared" si="69"/>
        <v>1</v>
      </c>
    </row>
    <row r="856" spans="1:10" x14ac:dyDescent="0.25">
      <c r="A856">
        <v>134</v>
      </c>
      <c r="B856" t="s">
        <v>4</v>
      </c>
      <c r="C856" s="3">
        <v>39977.583738425928</v>
      </c>
      <c r="D856" s="3">
        <v>39977.59065972222</v>
      </c>
      <c r="E856" s="2">
        <f t="shared" si="65"/>
        <v>6.9212962916935794E-3</v>
      </c>
      <c r="F856" t="str">
        <f>CONCATENATE(INDEX(Telefonkönyv!$A$2:$A$63,MATCH('Hívások (2)'!A856,Telefonkönyv!$C$2:$C$63,0))," ",INDEX(Telefonkönyv!$B$2:$B$63,MATCH('Hívások (2)'!A856,Telefonkönyv!$C$2:$C$63,0)))</f>
        <v>Kurinyec Kinga ügyintéző</v>
      </c>
      <c r="G856" s="5">
        <f t="shared" si="66"/>
        <v>760</v>
      </c>
      <c r="H856" s="11" t="b">
        <f t="shared" si="67"/>
        <v>0</v>
      </c>
      <c r="I856" s="11" t="b">
        <f t="shared" si="68"/>
        <v>0</v>
      </c>
      <c r="J856" s="11" t="b">
        <f t="shared" si="69"/>
        <v>1</v>
      </c>
    </row>
    <row r="857" spans="1:10" x14ac:dyDescent="0.25">
      <c r="A857">
        <v>139</v>
      </c>
      <c r="B857" t="s">
        <v>9</v>
      </c>
      <c r="C857" s="3">
        <v>39977.588472222225</v>
      </c>
      <c r="D857" s="3">
        <v>39977.622685185182</v>
      </c>
      <c r="E857" s="2">
        <f t="shared" si="65"/>
        <v>3.421296295709908E-2</v>
      </c>
      <c r="F857" t="str">
        <f>CONCATENATE(INDEX(Telefonkönyv!$A$2:$A$63,MATCH('Hívások (2)'!A857,Telefonkönyv!$C$2:$C$63,0))," ",INDEX(Telefonkönyv!$B$2:$B$63,MATCH('Hívások (2)'!A857,Telefonkönyv!$C$2:$C$63,0)))</f>
        <v>Felner Ferenc ügyintéző</v>
      </c>
      <c r="G857" s="5">
        <f t="shared" si="66"/>
        <v>3800</v>
      </c>
      <c r="H857" s="11" t="b">
        <f t="shared" si="67"/>
        <v>0</v>
      </c>
      <c r="I857" s="11" t="b">
        <f t="shared" si="68"/>
        <v>0</v>
      </c>
      <c r="J857" s="11" t="b">
        <f t="shared" si="69"/>
        <v>1</v>
      </c>
    </row>
    <row r="858" spans="1:10" x14ac:dyDescent="0.25">
      <c r="A858">
        <v>136</v>
      </c>
      <c r="B858" t="s">
        <v>11</v>
      </c>
      <c r="C858" s="3">
        <v>39977.588726851849</v>
      </c>
      <c r="D858" s="3">
        <v>39977.614479166667</v>
      </c>
      <c r="E858" s="2">
        <f t="shared" si="65"/>
        <v>2.5752314817509614E-2</v>
      </c>
      <c r="F858" t="str">
        <f>CONCATENATE(INDEX(Telefonkönyv!$A$2:$A$63,MATCH('Hívások (2)'!A858,Telefonkönyv!$C$2:$C$63,0))," ",INDEX(Telefonkönyv!$B$2:$B$63,MATCH('Hívások (2)'!A858,Telefonkönyv!$C$2:$C$63,0)))</f>
        <v>Kégli Máté ügyintéző</v>
      </c>
      <c r="G858" s="5">
        <f t="shared" si="66"/>
        <v>3085</v>
      </c>
      <c r="H858" s="11" t="b">
        <f t="shared" si="67"/>
        <v>0</v>
      </c>
      <c r="I858" s="11" t="b">
        <f t="shared" si="68"/>
        <v>0</v>
      </c>
      <c r="J858" s="11" t="b">
        <f t="shared" si="69"/>
        <v>0</v>
      </c>
    </row>
    <row r="859" spans="1:10" x14ac:dyDescent="0.25">
      <c r="A859">
        <v>160</v>
      </c>
      <c r="B859" t="s">
        <v>14</v>
      </c>
      <c r="C859" s="3">
        <v>39977.589548611111</v>
      </c>
      <c r="D859" s="3">
        <v>39977.613506944443</v>
      </c>
      <c r="E859" s="2">
        <f t="shared" si="65"/>
        <v>2.3958333331393078E-2</v>
      </c>
      <c r="F859" t="str">
        <f>CONCATENATE(INDEX(Telefonkönyv!$A$2:$A$63,MATCH('Hívások (2)'!A859,Telefonkönyv!$C$2:$C$63,0))," ",INDEX(Telefonkönyv!$B$2:$B$63,MATCH('Hívások (2)'!A859,Telefonkönyv!$C$2:$C$63,0)))</f>
        <v>Fosztó Gábor ügyintéző</v>
      </c>
      <c r="G859" s="5">
        <f t="shared" si="66"/>
        <v>2845</v>
      </c>
      <c r="H859" s="11" t="b">
        <f t="shared" si="67"/>
        <v>0</v>
      </c>
      <c r="I859" s="11" t="b">
        <f t="shared" si="68"/>
        <v>0</v>
      </c>
      <c r="J859" s="11" t="b">
        <f t="shared" si="69"/>
        <v>0</v>
      </c>
    </row>
    <row r="860" spans="1:10" x14ac:dyDescent="0.25">
      <c r="A860">
        <v>143</v>
      </c>
      <c r="B860" t="s">
        <v>9</v>
      </c>
      <c r="C860" s="3">
        <v>39977.589780092596</v>
      </c>
      <c r="D860" s="3">
        <v>39977.59684027778</v>
      </c>
      <c r="E860" s="2">
        <f t="shared" si="65"/>
        <v>7.0601851839455776E-3</v>
      </c>
      <c r="F860" t="str">
        <f>CONCATENATE(INDEX(Telefonkönyv!$A$2:$A$63,MATCH('Hívások (2)'!A860,Telefonkönyv!$C$2:$C$63,0))," ",INDEX(Telefonkönyv!$B$2:$B$63,MATCH('Hívások (2)'!A860,Telefonkönyv!$C$2:$C$63,0)))</f>
        <v>Tringel Franciska ügyintéző</v>
      </c>
      <c r="G860" s="5">
        <f t="shared" si="66"/>
        <v>875</v>
      </c>
      <c r="H860" s="11" t="b">
        <f t="shared" si="67"/>
        <v>0</v>
      </c>
      <c r="I860" s="11" t="b">
        <f t="shared" si="68"/>
        <v>0</v>
      </c>
      <c r="J860" s="11" t="b">
        <f t="shared" si="69"/>
        <v>1</v>
      </c>
    </row>
    <row r="861" spans="1:10" x14ac:dyDescent="0.25">
      <c r="A861">
        <v>152</v>
      </c>
      <c r="B861" t="s">
        <v>6</v>
      </c>
      <c r="C861" s="3">
        <v>39977.590115740742</v>
      </c>
      <c r="D861" s="3">
        <v>39977.593680555554</v>
      </c>
      <c r="E861" s="2">
        <f t="shared" si="65"/>
        <v>3.5648148113978095E-3</v>
      </c>
      <c r="F861" t="str">
        <f>CONCATENATE(INDEX(Telefonkönyv!$A$2:$A$63,MATCH('Hívások (2)'!A861,Telefonkönyv!$C$2:$C$63,0))," ",INDEX(Telefonkönyv!$B$2:$B$63,MATCH('Hívások (2)'!A861,Telefonkönyv!$C$2:$C$63,0)))</f>
        <v>Viola Klára ügyintéző</v>
      </c>
      <c r="G861" s="5">
        <f t="shared" si="66"/>
        <v>525</v>
      </c>
      <c r="H861" s="11" t="b">
        <f t="shared" si="67"/>
        <v>0</v>
      </c>
      <c r="I861" s="11" t="b">
        <f t="shared" si="68"/>
        <v>0</v>
      </c>
      <c r="J861" s="11" t="b">
        <f t="shared" si="69"/>
        <v>0</v>
      </c>
    </row>
    <row r="862" spans="1:10" x14ac:dyDescent="0.25">
      <c r="A862">
        <v>159</v>
      </c>
      <c r="B862" t="s">
        <v>4</v>
      </c>
      <c r="C862" s="3">
        <v>39977.590439814812</v>
      </c>
      <c r="D862" s="3">
        <v>39977.593136574076</v>
      </c>
      <c r="E862" s="2">
        <f t="shared" si="65"/>
        <v>2.6967592639266513E-3</v>
      </c>
      <c r="F862" t="str">
        <f>CONCATENATE(INDEX(Telefonkönyv!$A$2:$A$63,MATCH('Hívások (2)'!A862,Telefonkönyv!$C$2:$C$63,0))," ",INDEX(Telefonkönyv!$B$2:$B$63,MATCH('Hívások (2)'!A862,Telefonkönyv!$C$2:$C$63,0)))</f>
        <v>Pap Nikolett ügyintéző</v>
      </c>
      <c r="G862" s="5">
        <f t="shared" si="66"/>
        <v>340</v>
      </c>
      <c r="H862" s="11" t="b">
        <f t="shared" si="67"/>
        <v>0</v>
      </c>
      <c r="I862" s="11" t="b">
        <f t="shared" si="68"/>
        <v>0</v>
      </c>
      <c r="J862" s="11" t="b">
        <f t="shared" si="69"/>
        <v>1</v>
      </c>
    </row>
    <row r="863" spans="1:10" x14ac:dyDescent="0.25">
      <c r="A863">
        <v>144</v>
      </c>
      <c r="B863" t="s">
        <v>14</v>
      </c>
      <c r="C863" s="3">
        <v>39977.596643518518</v>
      </c>
      <c r="D863" s="3">
        <v>39977.601805555554</v>
      </c>
      <c r="E863" s="2">
        <f t="shared" si="65"/>
        <v>5.1620370359160006E-3</v>
      </c>
      <c r="F863" t="str">
        <f>CONCATENATE(INDEX(Telefonkönyv!$A$2:$A$63,MATCH('Hívások (2)'!A863,Telefonkönyv!$C$2:$C$63,0))," ",INDEX(Telefonkönyv!$B$2:$B$63,MATCH('Hívások (2)'!A863,Telefonkönyv!$C$2:$C$63,0)))</f>
        <v>Bózsing Gergely ügyintéző</v>
      </c>
      <c r="G863" s="5">
        <f t="shared" si="66"/>
        <v>685</v>
      </c>
      <c r="H863" s="11" t="b">
        <f t="shared" si="67"/>
        <v>0</v>
      </c>
      <c r="I863" s="11" t="b">
        <f t="shared" si="68"/>
        <v>0</v>
      </c>
      <c r="J863" s="11" t="b">
        <f t="shared" si="69"/>
        <v>0</v>
      </c>
    </row>
    <row r="864" spans="1:10" x14ac:dyDescent="0.25">
      <c r="A864">
        <v>152</v>
      </c>
      <c r="B864" t="s">
        <v>6</v>
      </c>
      <c r="C864" s="3">
        <v>39977.599120370367</v>
      </c>
      <c r="D864" s="3">
        <v>39977.606666666667</v>
      </c>
      <c r="E864" s="2">
        <f t="shared" si="65"/>
        <v>7.5462962995516136E-3</v>
      </c>
      <c r="F864" t="str">
        <f>CONCATENATE(INDEX(Telefonkönyv!$A$2:$A$63,MATCH('Hívások (2)'!A864,Telefonkönyv!$C$2:$C$63,0))," ",INDEX(Telefonkönyv!$B$2:$B$63,MATCH('Hívások (2)'!A864,Telefonkönyv!$C$2:$C$63,0)))</f>
        <v>Viola Klára ügyintéző</v>
      </c>
      <c r="G864" s="5">
        <f t="shared" si="66"/>
        <v>925</v>
      </c>
      <c r="H864" s="11" t="b">
        <f t="shared" si="67"/>
        <v>0</v>
      </c>
      <c r="I864" s="11" t="b">
        <f t="shared" si="68"/>
        <v>0</v>
      </c>
      <c r="J864" s="11" t="b">
        <f t="shared" si="69"/>
        <v>0</v>
      </c>
    </row>
    <row r="865" spans="1:10" x14ac:dyDescent="0.25">
      <c r="A865">
        <v>127</v>
      </c>
      <c r="B865" t="s">
        <v>4</v>
      </c>
      <c r="C865" s="3">
        <v>39977.599178240744</v>
      </c>
      <c r="D865" s="3">
        <v>39977.605729166666</v>
      </c>
      <c r="E865" s="2">
        <f t="shared" si="65"/>
        <v>6.5509259220561944E-3</v>
      </c>
      <c r="F865" t="str">
        <f>CONCATENATE(INDEX(Telefonkönyv!$A$2:$A$63,MATCH('Hívások (2)'!A865,Telefonkönyv!$C$2:$C$63,0))," ",INDEX(Telefonkönyv!$B$2:$B$63,MATCH('Hívások (2)'!A865,Telefonkönyv!$C$2:$C$63,0)))</f>
        <v>Polgár Zsuzsa ügyintéző</v>
      </c>
      <c r="G865" s="5">
        <f t="shared" si="66"/>
        <v>760</v>
      </c>
      <c r="H865" s="11" t="b">
        <f t="shared" si="67"/>
        <v>0</v>
      </c>
      <c r="I865" s="11" t="b">
        <f t="shared" si="68"/>
        <v>0</v>
      </c>
      <c r="J865" s="11" t="b">
        <f t="shared" si="69"/>
        <v>1</v>
      </c>
    </row>
    <row r="866" spans="1:10" x14ac:dyDescent="0.25">
      <c r="A866">
        <v>151</v>
      </c>
      <c r="B866" t="s">
        <v>15</v>
      </c>
      <c r="C866" s="3">
        <v>39977.601099537038</v>
      </c>
      <c r="D866" s="3">
        <v>39977.620937500003</v>
      </c>
      <c r="E866" s="2">
        <f t="shared" si="65"/>
        <v>1.9837962965539191E-2</v>
      </c>
      <c r="F866" t="str">
        <f>CONCATENATE(INDEX(Telefonkönyv!$A$2:$A$63,MATCH('Hívások (2)'!A866,Telefonkönyv!$C$2:$C$63,0))," ",INDEX(Telefonkönyv!$B$2:$B$63,MATCH('Hívások (2)'!A866,Telefonkönyv!$C$2:$C$63,0)))</f>
        <v>Lovas Helga ügyintéző</v>
      </c>
      <c r="G866" s="5">
        <f t="shared" si="66"/>
        <v>2525</v>
      </c>
      <c r="H866" s="11" t="b">
        <f t="shared" si="67"/>
        <v>0</v>
      </c>
      <c r="I866" s="11" t="b">
        <f t="shared" si="68"/>
        <v>0</v>
      </c>
      <c r="J866" s="11" t="b">
        <f t="shared" si="69"/>
        <v>0</v>
      </c>
    </row>
    <row r="867" spans="1:10" x14ac:dyDescent="0.25">
      <c r="A867">
        <v>159</v>
      </c>
      <c r="B867" t="s">
        <v>4</v>
      </c>
      <c r="C867" s="3">
        <v>39977.602905092594</v>
      </c>
      <c r="D867" s="3">
        <v>39977.628611111111</v>
      </c>
      <c r="E867" s="2">
        <f t="shared" si="65"/>
        <v>2.5706018517666962E-2</v>
      </c>
      <c r="F867" t="str">
        <f>CONCATENATE(INDEX(Telefonkönyv!$A$2:$A$63,MATCH('Hívások (2)'!A867,Telefonkönyv!$C$2:$C$63,0))," ",INDEX(Telefonkönyv!$B$2:$B$63,MATCH('Hívások (2)'!A867,Telefonkönyv!$C$2:$C$63,0)))</f>
        <v>Pap Nikolett ügyintéző</v>
      </c>
      <c r="G867" s="5">
        <f t="shared" si="66"/>
        <v>2720</v>
      </c>
      <c r="H867" s="11" t="b">
        <f t="shared" si="67"/>
        <v>1</v>
      </c>
      <c r="I867" s="11" t="b">
        <f t="shared" si="68"/>
        <v>0</v>
      </c>
      <c r="J867" s="11" t="b">
        <f t="shared" si="69"/>
        <v>0</v>
      </c>
    </row>
    <row r="868" spans="1:10" x14ac:dyDescent="0.25">
      <c r="A868">
        <v>140</v>
      </c>
      <c r="B868" t="s">
        <v>5</v>
      </c>
      <c r="C868" s="3">
        <v>39977.605266203704</v>
      </c>
      <c r="D868" s="3">
        <v>39977.629224537035</v>
      </c>
      <c r="E868" s="2">
        <f t="shared" si="65"/>
        <v>2.3958333331393078E-2</v>
      </c>
      <c r="F868" t="str">
        <f>CONCATENATE(INDEX(Telefonkönyv!$A$2:$A$63,MATCH('Hívások (2)'!A868,Telefonkönyv!$C$2:$C$63,0))," ",INDEX(Telefonkönyv!$B$2:$B$63,MATCH('Hívások (2)'!A868,Telefonkönyv!$C$2:$C$63,0)))</f>
        <v>Szunomár Flóra ügyintéző</v>
      </c>
      <c r="G868" s="5">
        <f t="shared" si="66"/>
        <v>2845</v>
      </c>
      <c r="H868" s="11" t="b">
        <f t="shared" si="67"/>
        <v>0</v>
      </c>
      <c r="I868" s="11" t="b">
        <f t="shared" si="68"/>
        <v>0</v>
      </c>
      <c r="J868" s="11" t="b">
        <f t="shared" si="69"/>
        <v>0</v>
      </c>
    </row>
    <row r="869" spans="1:10" x14ac:dyDescent="0.25">
      <c r="A869">
        <v>145</v>
      </c>
      <c r="B869" t="s">
        <v>12</v>
      </c>
      <c r="C869" s="3">
        <v>39977.605590277781</v>
      </c>
      <c r="D869" s="3">
        <v>39977.636122685188</v>
      </c>
      <c r="E869" s="2">
        <f t="shared" si="65"/>
        <v>3.0532407407008577E-2</v>
      </c>
      <c r="F869" t="str">
        <f>CONCATENATE(INDEX(Telefonkönyv!$A$2:$A$63,MATCH('Hívások (2)'!A869,Telefonkönyv!$C$2:$C$63,0))," ",INDEX(Telefonkönyv!$B$2:$B$63,MATCH('Hívások (2)'!A869,Telefonkönyv!$C$2:$C$63,0)))</f>
        <v>Bednai Linda ügyintéző</v>
      </c>
      <c r="G869" s="5">
        <f t="shared" si="66"/>
        <v>3350</v>
      </c>
      <c r="H869" s="11" t="b">
        <f t="shared" si="67"/>
        <v>0</v>
      </c>
      <c r="I869" s="11" t="b">
        <f t="shared" si="68"/>
        <v>0</v>
      </c>
      <c r="J869" s="11" t="b">
        <f t="shared" si="69"/>
        <v>0</v>
      </c>
    </row>
    <row r="870" spans="1:10" x14ac:dyDescent="0.25">
      <c r="A870">
        <v>132</v>
      </c>
      <c r="B870" t="s">
        <v>5</v>
      </c>
      <c r="C870" s="3">
        <v>39977.605879629627</v>
      </c>
      <c r="D870" s="3">
        <v>39977.640173611115</v>
      </c>
      <c r="E870" s="2">
        <f t="shared" si="65"/>
        <v>3.4293981487280689E-2</v>
      </c>
      <c r="F870" t="str">
        <f>CONCATENATE(INDEX(Telefonkönyv!$A$2:$A$63,MATCH('Hívások (2)'!A870,Telefonkönyv!$C$2:$C$63,0))," ",INDEX(Telefonkönyv!$B$2:$B$63,MATCH('Hívások (2)'!A870,Telefonkönyv!$C$2:$C$63,0)))</f>
        <v>Pap Zsófia ügyintéző</v>
      </c>
      <c r="G870" s="5">
        <f t="shared" si="66"/>
        <v>4045</v>
      </c>
      <c r="H870" s="11" t="b">
        <f t="shared" si="67"/>
        <v>0</v>
      </c>
      <c r="I870" s="11" t="b">
        <f t="shared" si="68"/>
        <v>0</v>
      </c>
      <c r="J870" s="11" t="b">
        <f t="shared" si="69"/>
        <v>0</v>
      </c>
    </row>
    <row r="871" spans="1:10" x14ac:dyDescent="0.25">
      <c r="A871">
        <v>113</v>
      </c>
      <c r="B871" t="s">
        <v>7</v>
      </c>
      <c r="C871" s="3">
        <v>39977.607361111113</v>
      </c>
      <c r="D871" s="3">
        <v>39977.635439814818</v>
      </c>
      <c r="E871" s="2">
        <f t="shared" si="65"/>
        <v>2.8078703704522923E-2</v>
      </c>
      <c r="F871" t="str">
        <f>CONCATENATE(INDEX(Telefonkönyv!$A$2:$A$63,MATCH('Hívások (2)'!A871,Telefonkönyv!$C$2:$C$63,0))," ",INDEX(Telefonkönyv!$B$2:$B$63,MATCH('Hívások (2)'!A871,Telefonkönyv!$C$2:$C$63,0)))</f>
        <v>Toldi Tamás ügyintéző</v>
      </c>
      <c r="G871" s="5">
        <f t="shared" si="66"/>
        <v>3125</v>
      </c>
      <c r="H871" s="11" t="b">
        <f t="shared" si="67"/>
        <v>0</v>
      </c>
      <c r="I871" s="11" t="b">
        <f t="shared" si="68"/>
        <v>0</v>
      </c>
      <c r="J871" s="11" t="b">
        <f t="shared" si="69"/>
        <v>0</v>
      </c>
    </row>
    <row r="872" spans="1:10" x14ac:dyDescent="0.25">
      <c r="A872">
        <v>122</v>
      </c>
      <c r="B872" t="s">
        <v>14</v>
      </c>
      <c r="C872" s="3">
        <v>39977.608796296299</v>
      </c>
      <c r="D872" s="3">
        <v>39977.640925925924</v>
      </c>
      <c r="E872" s="2">
        <f t="shared" si="65"/>
        <v>3.2129629624250811E-2</v>
      </c>
      <c r="F872" t="str">
        <f>CONCATENATE(INDEX(Telefonkönyv!$A$2:$A$63,MATCH('Hívások (2)'!A872,Telefonkönyv!$C$2:$C$63,0))," ",INDEX(Telefonkönyv!$B$2:$B$63,MATCH('Hívások (2)'!A872,Telefonkönyv!$C$2:$C$63,0)))</f>
        <v>Láng Botond ügyintéző</v>
      </c>
      <c r="G872" s="5">
        <f t="shared" si="66"/>
        <v>3805</v>
      </c>
      <c r="H872" s="11" t="b">
        <f t="shared" si="67"/>
        <v>0</v>
      </c>
      <c r="I872" s="11" t="b">
        <f t="shared" si="68"/>
        <v>0</v>
      </c>
      <c r="J872" s="11" t="b">
        <f t="shared" si="69"/>
        <v>0</v>
      </c>
    </row>
    <row r="873" spans="1:10" x14ac:dyDescent="0.25">
      <c r="A873">
        <v>143</v>
      </c>
      <c r="B873" t="s">
        <v>9</v>
      </c>
      <c r="C873" s="3">
        <v>39977.624212962961</v>
      </c>
      <c r="D873" s="3">
        <v>39977.662673611114</v>
      </c>
      <c r="E873" s="2">
        <f t="shared" si="65"/>
        <v>3.8460648152977228E-2</v>
      </c>
      <c r="F873" t="str">
        <f>CONCATENATE(INDEX(Telefonkönyv!$A$2:$A$63,MATCH('Hívások (2)'!A873,Telefonkönyv!$C$2:$C$63,0))," ",INDEX(Telefonkönyv!$B$2:$B$63,MATCH('Hívások (2)'!A873,Telefonkönyv!$C$2:$C$63,0)))</f>
        <v>Tringel Franciska ügyintéző</v>
      </c>
      <c r="G873" s="5">
        <f t="shared" si="66"/>
        <v>4250</v>
      </c>
      <c r="H873" s="11" t="b">
        <f t="shared" si="67"/>
        <v>1</v>
      </c>
      <c r="I873" s="11" t="b">
        <f t="shared" si="68"/>
        <v>0</v>
      </c>
      <c r="J873" s="11" t="b">
        <f t="shared" si="69"/>
        <v>0</v>
      </c>
    </row>
    <row r="874" spans="1:10" x14ac:dyDescent="0.25">
      <c r="A874">
        <v>134</v>
      </c>
      <c r="B874" t="s">
        <v>4</v>
      </c>
      <c r="C874" s="3">
        <v>39977.624374999999</v>
      </c>
      <c r="D874" s="3">
        <v>39977.657337962963</v>
      </c>
      <c r="E874" s="2">
        <f t="shared" si="65"/>
        <v>3.2962962963210884E-2</v>
      </c>
      <c r="F874" t="str">
        <f>CONCATENATE(INDEX(Telefonkönyv!$A$2:$A$63,MATCH('Hívások (2)'!A874,Telefonkönyv!$C$2:$C$63,0))," ",INDEX(Telefonkönyv!$B$2:$B$63,MATCH('Hívások (2)'!A874,Telefonkönyv!$C$2:$C$63,0)))</f>
        <v>Kurinyec Kinga ügyintéző</v>
      </c>
      <c r="G874" s="5">
        <f t="shared" si="66"/>
        <v>3420</v>
      </c>
      <c r="H874" s="11" t="b">
        <f t="shared" si="67"/>
        <v>1</v>
      </c>
      <c r="I874" s="11" t="b">
        <f t="shared" si="68"/>
        <v>0</v>
      </c>
      <c r="J874" s="11" t="b">
        <f t="shared" si="69"/>
        <v>0</v>
      </c>
    </row>
    <row r="875" spans="1:10" x14ac:dyDescent="0.25">
      <c r="A875">
        <v>144</v>
      </c>
      <c r="B875" t="s">
        <v>14</v>
      </c>
      <c r="C875" s="3">
        <v>39977.6327662037</v>
      </c>
      <c r="D875" s="3">
        <v>39977.656643518516</v>
      </c>
      <c r="E875" s="2">
        <f t="shared" si="65"/>
        <v>2.3877314815763384E-2</v>
      </c>
      <c r="F875" t="str">
        <f>CONCATENATE(INDEX(Telefonkönyv!$A$2:$A$63,MATCH('Hívások (2)'!A875,Telefonkönyv!$C$2:$C$63,0))," ",INDEX(Telefonkönyv!$B$2:$B$63,MATCH('Hívások (2)'!A875,Telefonkönyv!$C$2:$C$63,0)))</f>
        <v>Bózsing Gergely ügyintéző</v>
      </c>
      <c r="G875" s="5">
        <f t="shared" si="66"/>
        <v>2845</v>
      </c>
      <c r="H875" s="11" t="b">
        <f t="shared" si="67"/>
        <v>0</v>
      </c>
      <c r="I875" s="11" t="b">
        <f t="shared" si="68"/>
        <v>0</v>
      </c>
      <c r="J875" s="11" t="b">
        <f t="shared" si="69"/>
        <v>0</v>
      </c>
    </row>
    <row r="876" spans="1:10" x14ac:dyDescent="0.25">
      <c r="A876">
        <v>146</v>
      </c>
      <c r="B876" t="s">
        <v>5</v>
      </c>
      <c r="C876" s="3">
        <v>39977.634525462963</v>
      </c>
      <c r="D876" s="3">
        <v>39977.666909722226</v>
      </c>
      <c r="E876" s="2">
        <f t="shared" si="65"/>
        <v>3.238425926247146E-2</v>
      </c>
      <c r="F876" t="str">
        <f>CONCATENATE(INDEX(Telefonkönyv!$A$2:$A$63,MATCH('Hívások (2)'!A876,Telefonkönyv!$C$2:$C$63,0))," ",INDEX(Telefonkönyv!$B$2:$B$63,MATCH('Hívások (2)'!A876,Telefonkönyv!$C$2:$C$63,0)))</f>
        <v>Bartus Sándor felsővezető</v>
      </c>
      <c r="G876" s="5">
        <f t="shared" si="66"/>
        <v>3805</v>
      </c>
      <c r="H876" s="11" t="b">
        <f t="shared" si="67"/>
        <v>0</v>
      </c>
      <c r="I876" s="11" t="b">
        <f t="shared" si="68"/>
        <v>0</v>
      </c>
      <c r="J876" s="11" t="b">
        <f t="shared" si="69"/>
        <v>0</v>
      </c>
    </row>
    <row r="877" spans="1:10" x14ac:dyDescent="0.25">
      <c r="A877">
        <v>160</v>
      </c>
      <c r="B877" t="s">
        <v>14</v>
      </c>
      <c r="C877" s="3">
        <v>39977.634976851848</v>
      </c>
      <c r="D877" s="3">
        <v>39977.63826388889</v>
      </c>
      <c r="E877" s="2">
        <f t="shared" si="65"/>
        <v>3.2870370414457284E-3</v>
      </c>
      <c r="F877" t="str">
        <f>CONCATENATE(INDEX(Telefonkönyv!$A$2:$A$63,MATCH('Hívások (2)'!A877,Telefonkönyv!$C$2:$C$63,0))," ",INDEX(Telefonkönyv!$B$2:$B$63,MATCH('Hívások (2)'!A877,Telefonkönyv!$C$2:$C$63,0)))</f>
        <v>Fosztó Gábor ügyintéző</v>
      </c>
      <c r="G877" s="5">
        <f t="shared" si="66"/>
        <v>445</v>
      </c>
      <c r="H877" s="11" t="b">
        <f t="shared" si="67"/>
        <v>0</v>
      </c>
      <c r="I877" s="11" t="b">
        <f t="shared" si="68"/>
        <v>0</v>
      </c>
      <c r="J877" s="11" t="b">
        <f t="shared" si="69"/>
        <v>0</v>
      </c>
    </row>
    <row r="878" spans="1:10" x14ac:dyDescent="0.25">
      <c r="A878">
        <v>136</v>
      </c>
      <c r="B878" t="s">
        <v>11</v>
      </c>
      <c r="C878" s="3">
        <v>39977.637476851851</v>
      </c>
      <c r="D878" s="3">
        <v>39977.638356481482</v>
      </c>
      <c r="E878" s="2">
        <f t="shared" si="65"/>
        <v>8.7962963152676821E-4</v>
      </c>
      <c r="F878" t="str">
        <f>CONCATENATE(INDEX(Telefonkönyv!$A$2:$A$63,MATCH('Hívások (2)'!A878,Telefonkönyv!$C$2:$C$63,0))," ",INDEX(Telefonkönyv!$B$2:$B$63,MATCH('Hívások (2)'!A878,Telefonkönyv!$C$2:$C$63,0)))</f>
        <v>Kégli Máté ügyintéző</v>
      </c>
      <c r="G878" s="5">
        <f t="shared" si="66"/>
        <v>205</v>
      </c>
      <c r="H878" s="11" t="b">
        <f t="shared" si="67"/>
        <v>0</v>
      </c>
      <c r="I878" s="11" t="b">
        <f t="shared" si="68"/>
        <v>0</v>
      </c>
      <c r="J878" s="11" t="b">
        <f t="shared" si="69"/>
        <v>0</v>
      </c>
    </row>
    <row r="879" spans="1:10" x14ac:dyDescent="0.25">
      <c r="A879">
        <v>107</v>
      </c>
      <c r="B879" t="s">
        <v>7</v>
      </c>
      <c r="C879" s="3">
        <v>39977.638495370367</v>
      </c>
      <c r="D879" s="3">
        <v>39977.670995370368</v>
      </c>
      <c r="E879" s="2">
        <f t="shared" si="65"/>
        <v>3.2500000001164153E-2</v>
      </c>
      <c r="F879" t="str">
        <f>CONCATENATE(INDEX(Telefonkönyv!$A$2:$A$63,MATCH('Hívások (2)'!A879,Telefonkönyv!$C$2:$C$63,0))," ",INDEX(Telefonkönyv!$B$2:$B$63,MATCH('Hívások (2)'!A879,Telefonkönyv!$C$2:$C$63,0)))</f>
        <v>Gál Fruzsina ügyintéző</v>
      </c>
      <c r="G879" s="5">
        <f t="shared" si="66"/>
        <v>3575</v>
      </c>
      <c r="H879" s="11" t="b">
        <f t="shared" si="67"/>
        <v>0</v>
      </c>
      <c r="I879" s="11" t="b">
        <f t="shared" si="68"/>
        <v>0</v>
      </c>
      <c r="J879" s="11" t="b">
        <f t="shared" si="69"/>
        <v>0</v>
      </c>
    </row>
    <row r="880" spans="1:10" x14ac:dyDescent="0.25">
      <c r="A880">
        <v>114</v>
      </c>
      <c r="B880" t="s">
        <v>11</v>
      </c>
      <c r="C880" s="3">
        <v>39977.641967592594</v>
      </c>
      <c r="D880" s="3">
        <v>39977.65121527778</v>
      </c>
      <c r="E880" s="2">
        <f t="shared" si="65"/>
        <v>9.2476851859828457E-3</v>
      </c>
      <c r="F880" t="str">
        <f>CONCATENATE(INDEX(Telefonkönyv!$A$2:$A$63,MATCH('Hívások (2)'!A880,Telefonkönyv!$C$2:$C$63,0))," ",INDEX(Telefonkönyv!$B$2:$B$63,MATCH('Hívások (2)'!A880,Telefonkönyv!$C$2:$C$63,0)))</f>
        <v>Bakonyi Mátyás ügyintéző</v>
      </c>
      <c r="G880" s="5">
        <f t="shared" si="66"/>
        <v>1165</v>
      </c>
      <c r="H880" s="11" t="b">
        <f t="shared" si="67"/>
        <v>0</v>
      </c>
      <c r="I880" s="11" t="b">
        <f t="shared" si="68"/>
        <v>0</v>
      </c>
      <c r="J880" s="11" t="b">
        <f t="shared" si="69"/>
        <v>0</v>
      </c>
    </row>
    <row r="881" spans="1:10" x14ac:dyDescent="0.25">
      <c r="A881">
        <v>104</v>
      </c>
      <c r="B881" t="s">
        <v>5</v>
      </c>
      <c r="C881" s="3">
        <v>39977.643506944441</v>
      </c>
      <c r="D881" s="3">
        <v>39977.657835648148</v>
      </c>
      <c r="E881" s="2">
        <f t="shared" si="65"/>
        <v>1.4328703706269152E-2</v>
      </c>
      <c r="F881" t="str">
        <f>CONCATENATE(INDEX(Telefonkönyv!$A$2:$A$63,MATCH('Hívások (2)'!A881,Telefonkönyv!$C$2:$C$63,0))," ",INDEX(Telefonkönyv!$B$2:$B$63,MATCH('Hívások (2)'!A881,Telefonkönyv!$C$2:$C$63,0)))</f>
        <v>Laki Tamara ügyintéző</v>
      </c>
      <c r="G881" s="5">
        <f t="shared" si="66"/>
        <v>1725</v>
      </c>
      <c r="H881" s="11" t="b">
        <f t="shared" si="67"/>
        <v>0</v>
      </c>
      <c r="I881" s="11" t="b">
        <f t="shared" si="68"/>
        <v>0</v>
      </c>
      <c r="J881" s="11" t="b">
        <f t="shared" si="69"/>
        <v>0</v>
      </c>
    </row>
    <row r="882" spans="1:10" x14ac:dyDescent="0.25">
      <c r="A882">
        <v>112</v>
      </c>
      <c r="B882" t="s">
        <v>13</v>
      </c>
      <c r="C882" s="3">
        <v>39977.645277777781</v>
      </c>
      <c r="D882" s="3">
        <v>39977.684606481482</v>
      </c>
      <c r="E882" s="2">
        <f t="shared" si="65"/>
        <v>3.9328703700448386E-2</v>
      </c>
      <c r="F882" t="str">
        <f>CONCATENATE(INDEX(Telefonkönyv!$A$2:$A$63,MATCH('Hívások (2)'!A882,Telefonkönyv!$C$2:$C$63,0))," ",INDEX(Telefonkönyv!$B$2:$B$63,MATCH('Hívások (2)'!A882,Telefonkönyv!$C$2:$C$63,0)))</f>
        <v>Tóth Vanda ügyintéző</v>
      </c>
      <c r="G882" s="5">
        <f t="shared" si="66"/>
        <v>4605</v>
      </c>
      <c r="H882" s="11" t="b">
        <f t="shared" si="67"/>
        <v>0</v>
      </c>
      <c r="I882" s="11" t="b">
        <f t="shared" si="68"/>
        <v>0</v>
      </c>
      <c r="J882" s="11" t="b">
        <f t="shared" si="69"/>
        <v>0</v>
      </c>
    </row>
    <row r="883" spans="1:10" x14ac:dyDescent="0.25">
      <c r="A883">
        <v>108</v>
      </c>
      <c r="B883" t="s">
        <v>13</v>
      </c>
      <c r="C883" s="3">
        <v>39977.645937499998</v>
      </c>
      <c r="D883" s="3">
        <v>39977.663680555554</v>
      </c>
      <c r="E883" s="2">
        <f t="shared" si="65"/>
        <v>1.7743055555911269E-2</v>
      </c>
      <c r="F883" t="str">
        <f>CONCATENATE(INDEX(Telefonkönyv!$A$2:$A$63,MATCH('Hívások (2)'!A883,Telefonkönyv!$C$2:$C$63,0))," ",INDEX(Telefonkönyv!$B$2:$B$63,MATCH('Hívások (2)'!A883,Telefonkönyv!$C$2:$C$63,0)))</f>
        <v>Csurai Fruzsina ügyintéző</v>
      </c>
      <c r="G883" s="5">
        <f t="shared" si="66"/>
        <v>2125</v>
      </c>
      <c r="H883" s="11" t="b">
        <f t="shared" si="67"/>
        <v>0</v>
      </c>
      <c r="I883" s="11" t="b">
        <f t="shared" si="68"/>
        <v>0</v>
      </c>
      <c r="J883" s="11" t="b">
        <f t="shared" si="69"/>
        <v>0</v>
      </c>
    </row>
    <row r="884" spans="1:10" x14ac:dyDescent="0.25">
      <c r="A884">
        <v>140</v>
      </c>
      <c r="B884" t="s">
        <v>5</v>
      </c>
      <c r="C884" s="3">
        <v>39977.647511574076</v>
      </c>
      <c r="D884" s="3">
        <v>39977.651145833333</v>
      </c>
      <c r="E884" s="2">
        <f t="shared" si="65"/>
        <v>3.6342592575238086E-3</v>
      </c>
      <c r="F884" t="str">
        <f>CONCATENATE(INDEX(Telefonkönyv!$A$2:$A$63,MATCH('Hívások (2)'!A884,Telefonkönyv!$C$2:$C$63,0))," ",INDEX(Telefonkönyv!$B$2:$B$63,MATCH('Hívások (2)'!A884,Telefonkönyv!$C$2:$C$63,0)))</f>
        <v>Szunomár Flóra ügyintéző</v>
      </c>
      <c r="G884" s="5">
        <f t="shared" si="66"/>
        <v>525</v>
      </c>
      <c r="H884" s="11" t="b">
        <f t="shared" si="67"/>
        <v>0</v>
      </c>
      <c r="I884" s="11" t="b">
        <f t="shared" si="68"/>
        <v>0</v>
      </c>
      <c r="J884" s="11" t="b">
        <f t="shared" si="69"/>
        <v>0</v>
      </c>
    </row>
    <row r="885" spans="1:10" x14ac:dyDescent="0.25">
      <c r="A885">
        <v>160</v>
      </c>
      <c r="B885" t="s">
        <v>14</v>
      </c>
      <c r="C885" s="3">
        <v>39977.648159722223</v>
      </c>
      <c r="D885" s="3">
        <v>39977.66878472222</v>
      </c>
      <c r="E885" s="2">
        <f t="shared" si="65"/>
        <v>2.0624999997380655E-2</v>
      </c>
      <c r="F885" t="str">
        <f>CONCATENATE(INDEX(Telefonkönyv!$A$2:$A$63,MATCH('Hívások (2)'!A885,Telefonkönyv!$C$2:$C$63,0))," ",INDEX(Telefonkönyv!$B$2:$B$63,MATCH('Hívások (2)'!A885,Telefonkönyv!$C$2:$C$63,0)))</f>
        <v>Fosztó Gábor ügyintéző</v>
      </c>
      <c r="G885" s="5">
        <f t="shared" si="66"/>
        <v>2445</v>
      </c>
      <c r="H885" s="11" t="b">
        <f t="shared" si="67"/>
        <v>0</v>
      </c>
      <c r="I885" s="11" t="b">
        <f t="shared" si="68"/>
        <v>0</v>
      </c>
      <c r="J885" s="11" t="b">
        <f t="shared" si="69"/>
        <v>0</v>
      </c>
    </row>
    <row r="886" spans="1:10" x14ac:dyDescent="0.25">
      <c r="A886">
        <v>158</v>
      </c>
      <c r="B886" t="s">
        <v>9</v>
      </c>
      <c r="C886" s="3">
        <v>39977.650590277779</v>
      </c>
      <c r="D886" s="3">
        <v>39977.671932870369</v>
      </c>
      <c r="E886" s="2">
        <f t="shared" si="65"/>
        <v>2.1342592590372078E-2</v>
      </c>
      <c r="F886" t="str">
        <f>CONCATENATE(INDEX(Telefonkönyv!$A$2:$A$63,MATCH('Hívások (2)'!A886,Telefonkönyv!$C$2:$C$63,0))," ",INDEX(Telefonkönyv!$B$2:$B$63,MATCH('Hívások (2)'!A886,Telefonkönyv!$C$2:$C$63,0)))</f>
        <v>Sánta Tibor középvezető</v>
      </c>
      <c r="G886" s="5">
        <f t="shared" si="66"/>
        <v>2375</v>
      </c>
      <c r="H886" s="11" t="b">
        <f t="shared" si="67"/>
        <v>0</v>
      </c>
      <c r="I886" s="11" t="b">
        <f t="shared" si="68"/>
        <v>0</v>
      </c>
      <c r="J886" s="11" t="b">
        <f t="shared" si="69"/>
        <v>0</v>
      </c>
    </row>
    <row r="887" spans="1:10" x14ac:dyDescent="0.25">
      <c r="A887">
        <v>141</v>
      </c>
      <c r="B887" t="s">
        <v>10</v>
      </c>
      <c r="C887" s="3">
        <v>39977.652395833335</v>
      </c>
      <c r="D887" s="3">
        <v>39977.685729166667</v>
      </c>
      <c r="E887" s="2">
        <f t="shared" si="65"/>
        <v>3.3333333332848269E-2</v>
      </c>
      <c r="F887" t="str">
        <f>CONCATENATE(INDEX(Telefonkönyv!$A$2:$A$63,MATCH('Hívások (2)'!A887,Telefonkönyv!$C$2:$C$63,0))," ",INDEX(Telefonkönyv!$B$2:$B$63,MATCH('Hívások (2)'!A887,Telefonkönyv!$C$2:$C$63,0)))</f>
        <v>Harmath Szabolcs ügyintéző</v>
      </c>
      <c r="G887" s="5">
        <f t="shared" si="66"/>
        <v>4140</v>
      </c>
      <c r="H887" s="11" t="b">
        <f t="shared" si="67"/>
        <v>0</v>
      </c>
      <c r="I887" s="11" t="b">
        <f t="shared" si="68"/>
        <v>0</v>
      </c>
      <c r="J887" s="11" t="b">
        <f t="shared" si="69"/>
        <v>0</v>
      </c>
    </row>
    <row r="888" spans="1:10" x14ac:dyDescent="0.25">
      <c r="A888">
        <v>140</v>
      </c>
      <c r="B888" t="s">
        <v>5</v>
      </c>
      <c r="C888" s="3">
        <v>39977.652870370373</v>
      </c>
      <c r="D888" s="3">
        <v>39977.672361111108</v>
      </c>
      <c r="E888" s="2">
        <f t="shared" si="65"/>
        <v>1.9490740734909195E-2</v>
      </c>
      <c r="F888" t="str">
        <f>CONCATENATE(INDEX(Telefonkönyv!$A$2:$A$63,MATCH('Hívások (2)'!A888,Telefonkönyv!$C$2:$C$63,0))," ",INDEX(Telefonkönyv!$B$2:$B$63,MATCH('Hívások (2)'!A888,Telefonkönyv!$C$2:$C$63,0)))</f>
        <v>Szunomár Flóra ügyintéző</v>
      </c>
      <c r="G888" s="5">
        <f t="shared" si="66"/>
        <v>2365</v>
      </c>
      <c r="H888" s="11" t="b">
        <f t="shared" si="67"/>
        <v>0</v>
      </c>
      <c r="I888" s="11" t="b">
        <f t="shared" si="68"/>
        <v>0</v>
      </c>
      <c r="J888" s="11" t="b">
        <f t="shared" si="69"/>
        <v>0</v>
      </c>
    </row>
    <row r="889" spans="1:10" x14ac:dyDescent="0.25">
      <c r="A889">
        <v>124</v>
      </c>
      <c r="B889" t="s">
        <v>13</v>
      </c>
      <c r="C889" s="3">
        <v>39977.654224537036</v>
      </c>
      <c r="D889" s="3">
        <v>39977.667349537034</v>
      </c>
      <c r="E889" s="2">
        <f t="shared" si="65"/>
        <v>1.3124999997671694E-2</v>
      </c>
      <c r="F889" t="str">
        <f>CONCATENATE(INDEX(Telefonkönyv!$A$2:$A$63,MATCH('Hívások (2)'!A889,Telefonkönyv!$C$2:$C$63,0))," ",INDEX(Telefonkönyv!$B$2:$B$63,MATCH('Hívások (2)'!A889,Telefonkönyv!$C$2:$C$63,0)))</f>
        <v>Gelencsér László ügyintéző</v>
      </c>
      <c r="G889" s="5">
        <f t="shared" si="66"/>
        <v>1565</v>
      </c>
      <c r="H889" s="11" t="b">
        <f t="shared" si="67"/>
        <v>0</v>
      </c>
      <c r="I889" s="11" t="b">
        <f t="shared" si="68"/>
        <v>0</v>
      </c>
      <c r="J889" s="11" t="b">
        <f t="shared" si="69"/>
        <v>0</v>
      </c>
    </row>
    <row r="890" spans="1:10" x14ac:dyDescent="0.25">
      <c r="A890">
        <v>152</v>
      </c>
      <c r="B890" t="s">
        <v>6</v>
      </c>
      <c r="C890" s="3">
        <v>39977.655543981484</v>
      </c>
      <c r="D890" s="3">
        <v>39977.691168981481</v>
      </c>
      <c r="E890" s="2">
        <f t="shared" si="65"/>
        <v>3.5624999996798579E-2</v>
      </c>
      <c r="F890" t="str">
        <f>CONCATENATE(INDEX(Telefonkönyv!$A$2:$A$63,MATCH('Hívások (2)'!A890,Telefonkönyv!$C$2:$C$63,0))," ",INDEX(Telefonkönyv!$B$2:$B$63,MATCH('Hívások (2)'!A890,Telefonkönyv!$C$2:$C$63,0)))</f>
        <v>Viola Klára ügyintéző</v>
      </c>
      <c r="G890" s="5">
        <f t="shared" si="66"/>
        <v>4205</v>
      </c>
      <c r="H890" s="11" t="b">
        <f t="shared" si="67"/>
        <v>0</v>
      </c>
      <c r="I890" s="11" t="b">
        <f t="shared" si="68"/>
        <v>0</v>
      </c>
      <c r="J890" s="11" t="b">
        <f t="shared" si="69"/>
        <v>0</v>
      </c>
    </row>
    <row r="891" spans="1:10" x14ac:dyDescent="0.25">
      <c r="A891">
        <v>114</v>
      </c>
      <c r="B891" t="s">
        <v>11</v>
      </c>
      <c r="C891" s="3">
        <v>39977.660763888889</v>
      </c>
      <c r="D891" s="3">
        <v>39977.668217592596</v>
      </c>
      <c r="E891" s="2">
        <f t="shared" si="65"/>
        <v>7.4537037071422674E-3</v>
      </c>
      <c r="F891" t="str">
        <f>CONCATENATE(INDEX(Telefonkönyv!$A$2:$A$63,MATCH('Hívások (2)'!A891,Telefonkönyv!$C$2:$C$63,0))," ",INDEX(Telefonkönyv!$B$2:$B$63,MATCH('Hívások (2)'!A891,Telefonkönyv!$C$2:$C$63,0)))</f>
        <v>Bakonyi Mátyás ügyintéző</v>
      </c>
      <c r="G891" s="5">
        <f t="shared" si="66"/>
        <v>925</v>
      </c>
      <c r="H891" s="11" t="b">
        <f t="shared" si="67"/>
        <v>0</v>
      </c>
      <c r="I891" s="11" t="b">
        <f t="shared" si="68"/>
        <v>0</v>
      </c>
      <c r="J891" s="11" t="b">
        <f t="shared" si="69"/>
        <v>0</v>
      </c>
    </row>
    <row r="892" spans="1:10" x14ac:dyDescent="0.25">
      <c r="A892">
        <v>159</v>
      </c>
      <c r="B892" t="s">
        <v>4</v>
      </c>
      <c r="C892" s="3">
        <v>39977.661111111112</v>
      </c>
      <c r="D892" s="3">
        <v>39977.697118055556</v>
      </c>
      <c r="E892" s="2">
        <f t="shared" si="65"/>
        <v>3.6006944443215616E-2</v>
      </c>
      <c r="F892" t="str">
        <f>CONCATENATE(INDEX(Telefonkönyv!$A$2:$A$63,MATCH('Hívások (2)'!A892,Telefonkönyv!$C$2:$C$63,0))," ",INDEX(Telefonkönyv!$B$2:$B$63,MATCH('Hívások (2)'!A892,Telefonkönyv!$C$2:$C$63,0)))</f>
        <v>Pap Nikolett ügyintéző</v>
      </c>
      <c r="G892" s="5">
        <f t="shared" si="66"/>
        <v>3700</v>
      </c>
      <c r="H892" s="11" t="b">
        <f t="shared" si="67"/>
        <v>0</v>
      </c>
      <c r="I892" s="11" t="b">
        <f t="shared" si="68"/>
        <v>0</v>
      </c>
      <c r="J892" s="11" t="b">
        <f t="shared" si="69"/>
        <v>0</v>
      </c>
    </row>
    <row r="893" spans="1:10" x14ac:dyDescent="0.25">
      <c r="A893">
        <v>132</v>
      </c>
      <c r="B893" t="s">
        <v>5</v>
      </c>
      <c r="C893" s="3">
        <v>39977.665925925925</v>
      </c>
      <c r="D893" s="3">
        <v>39977.694016203706</v>
      </c>
      <c r="E893" s="2">
        <f t="shared" si="65"/>
        <v>2.8090277781302575E-2</v>
      </c>
      <c r="F893" t="str">
        <f>CONCATENATE(INDEX(Telefonkönyv!$A$2:$A$63,MATCH('Hívások (2)'!A893,Telefonkönyv!$C$2:$C$63,0))," ",INDEX(Telefonkönyv!$B$2:$B$63,MATCH('Hívások (2)'!A893,Telefonkönyv!$C$2:$C$63,0)))</f>
        <v>Pap Zsófia ügyintéző</v>
      </c>
      <c r="G893" s="5">
        <f t="shared" si="66"/>
        <v>3325</v>
      </c>
      <c r="H893" s="11" t="b">
        <f t="shared" si="67"/>
        <v>0</v>
      </c>
      <c r="I893" s="11" t="b">
        <f t="shared" si="68"/>
        <v>0</v>
      </c>
      <c r="J893" s="11" t="b">
        <f t="shared" si="69"/>
        <v>0</v>
      </c>
    </row>
    <row r="894" spans="1:10" x14ac:dyDescent="0.25">
      <c r="A894">
        <v>133</v>
      </c>
      <c r="B894" t="s">
        <v>15</v>
      </c>
      <c r="C894" s="3">
        <v>39977.667534722219</v>
      </c>
      <c r="D894" s="3">
        <v>39977.692824074074</v>
      </c>
      <c r="E894" s="2">
        <f t="shared" si="65"/>
        <v>2.5289351855462883E-2</v>
      </c>
      <c r="F894" t="str">
        <f>CONCATENATE(INDEX(Telefonkönyv!$A$2:$A$63,MATCH('Hívások (2)'!A894,Telefonkönyv!$C$2:$C$63,0))," ",INDEX(Telefonkönyv!$B$2:$B$63,MATCH('Hívások (2)'!A894,Telefonkönyv!$C$2:$C$63,0)))</f>
        <v>Kálóczi Berta ügyintéző</v>
      </c>
      <c r="G894" s="5">
        <f t="shared" si="66"/>
        <v>3205</v>
      </c>
      <c r="H894" s="11" t="b">
        <f t="shared" si="67"/>
        <v>0</v>
      </c>
      <c r="I894" s="11" t="b">
        <f t="shared" si="68"/>
        <v>0</v>
      </c>
      <c r="J894" s="11" t="b">
        <f t="shared" si="69"/>
        <v>0</v>
      </c>
    </row>
    <row r="895" spans="1:10" x14ac:dyDescent="0.25">
      <c r="A895">
        <v>122</v>
      </c>
      <c r="B895" t="s">
        <v>14</v>
      </c>
      <c r="C895" s="3">
        <v>39977.671342592592</v>
      </c>
      <c r="D895" s="3">
        <v>39977.677175925928</v>
      </c>
      <c r="E895" s="2">
        <f t="shared" si="65"/>
        <v>5.8333333363407291E-3</v>
      </c>
      <c r="F895" t="str">
        <f>CONCATENATE(INDEX(Telefonkönyv!$A$2:$A$63,MATCH('Hívások (2)'!A895,Telefonkönyv!$C$2:$C$63,0))," ",INDEX(Telefonkönyv!$B$2:$B$63,MATCH('Hívások (2)'!A895,Telefonkönyv!$C$2:$C$63,0)))</f>
        <v>Láng Botond ügyintéző</v>
      </c>
      <c r="G895" s="5">
        <f t="shared" si="66"/>
        <v>765</v>
      </c>
      <c r="H895" s="11" t="b">
        <f t="shared" si="67"/>
        <v>0</v>
      </c>
      <c r="I895" s="11" t="b">
        <f t="shared" si="68"/>
        <v>0</v>
      </c>
      <c r="J895" s="11" t="b">
        <f t="shared" si="69"/>
        <v>0</v>
      </c>
    </row>
    <row r="896" spans="1:10" x14ac:dyDescent="0.25">
      <c r="A896">
        <v>148</v>
      </c>
      <c r="B896" t="s">
        <v>13</v>
      </c>
      <c r="C896" s="3">
        <v>39977.672164351854</v>
      </c>
      <c r="D896" s="3">
        <v>39977.684710648151</v>
      </c>
      <c r="E896" s="2">
        <f t="shared" si="65"/>
        <v>1.2546296296932269E-2</v>
      </c>
      <c r="F896" t="str">
        <f>CONCATENATE(INDEX(Telefonkönyv!$A$2:$A$63,MATCH('Hívások (2)'!A896,Telefonkönyv!$C$2:$C$63,0))," ",INDEX(Telefonkönyv!$B$2:$B$63,MATCH('Hívások (2)'!A896,Telefonkönyv!$C$2:$C$63,0)))</f>
        <v>Mester Zsuzsa középvezető</v>
      </c>
      <c r="G896" s="5">
        <f t="shared" si="66"/>
        <v>1565</v>
      </c>
      <c r="H896" s="11" t="b">
        <f t="shared" si="67"/>
        <v>0</v>
      </c>
      <c r="I896" s="11" t="b">
        <f t="shared" si="68"/>
        <v>0</v>
      </c>
      <c r="J896" s="11" t="b">
        <f t="shared" si="69"/>
        <v>0</v>
      </c>
    </row>
    <row r="897" spans="1:10" x14ac:dyDescent="0.25">
      <c r="A897">
        <v>134</v>
      </c>
      <c r="B897" t="s">
        <v>4</v>
      </c>
      <c r="C897" s="3">
        <v>39977.673368055555</v>
      </c>
      <c r="D897" s="3">
        <v>39977.703576388885</v>
      </c>
      <c r="E897" s="2">
        <f t="shared" si="65"/>
        <v>3.0208333329937886E-2</v>
      </c>
      <c r="F897" t="str">
        <f>CONCATENATE(INDEX(Telefonkönyv!$A$2:$A$63,MATCH('Hívások (2)'!A897,Telefonkönyv!$C$2:$C$63,0))," ",INDEX(Telefonkönyv!$B$2:$B$63,MATCH('Hívások (2)'!A897,Telefonkönyv!$C$2:$C$63,0)))</f>
        <v>Kurinyec Kinga ügyintéző</v>
      </c>
      <c r="G897" s="5">
        <f t="shared" si="66"/>
        <v>3140</v>
      </c>
      <c r="H897" s="11" t="b">
        <f t="shared" si="67"/>
        <v>0</v>
      </c>
      <c r="I897" s="11" t="b">
        <f t="shared" si="68"/>
        <v>0</v>
      </c>
      <c r="J897" s="11" t="b">
        <f t="shared" si="69"/>
        <v>0</v>
      </c>
    </row>
    <row r="898" spans="1:10" x14ac:dyDescent="0.25">
      <c r="A898">
        <v>151</v>
      </c>
      <c r="B898" t="s">
        <v>15</v>
      </c>
      <c r="C898" s="3">
        <v>39977.677604166667</v>
      </c>
      <c r="D898" s="3">
        <v>39977.678773148145</v>
      </c>
      <c r="E898" s="2">
        <f t="shared" si="65"/>
        <v>1.1689814782585017E-3</v>
      </c>
      <c r="F898" t="str">
        <f>CONCATENATE(INDEX(Telefonkönyv!$A$2:$A$63,MATCH('Hívások (2)'!A898,Telefonkönyv!$C$2:$C$63,0))," ",INDEX(Telefonkönyv!$B$2:$B$63,MATCH('Hívások (2)'!A898,Telefonkönyv!$C$2:$C$63,0)))</f>
        <v>Lovas Helga ügyintéző</v>
      </c>
      <c r="G898" s="5">
        <f t="shared" si="66"/>
        <v>230</v>
      </c>
      <c r="H898" s="11" t="b">
        <f t="shared" si="67"/>
        <v>0</v>
      </c>
      <c r="I898" s="11" t="b">
        <f t="shared" si="68"/>
        <v>0</v>
      </c>
      <c r="J898" s="11" t="b">
        <f t="shared" si="69"/>
        <v>0</v>
      </c>
    </row>
    <row r="899" spans="1:10" x14ac:dyDescent="0.25">
      <c r="A899">
        <v>140</v>
      </c>
      <c r="B899" t="s">
        <v>5</v>
      </c>
      <c r="C899" s="3">
        <v>39977.680011574077</v>
      </c>
      <c r="D899" s="3">
        <v>39977.707511574074</v>
      </c>
      <c r="E899" s="2">
        <f t="shared" ref="E899:E962" si="70">D899-C899</f>
        <v>2.749999999650754E-2</v>
      </c>
      <c r="F899" t="str">
        <f>CONCATENATE(INDEX(Telefonkönyv!$A$2:$A$63,MATCH('Hívások (2)'!A899,Telefonkönyv!$C$2:$C$63,0))," ",INDEX(Telefonkönyv!$B$2:$B$63,MATCH('Hívások (2)'!A899,Telefonkönyv!$C$2:$C$63,0)))</f>
        <v>Szunomár Flóra ügyintéző</v>
      </c>
      <c r="G899" s="5">
        <f t="shared" ref="G899:G962" si="71">VLOOKUP(B899,$S$2:$V$13,3,FALSE)+IF(SECOND(E899)=0,MINUTE(E899),MINUTE(E899)+1)*VLOOKUP(B899,$S$2:$V$13,4,FALSE)</f>
        <v>3245</v>
      </c>
      <c r="H899" s="11" t="b">
        <f t="shared" ref="H899:H962" si="72">AND(MOD($C899+VLOOKUP($B899,$S$2:$T$13,2,TRUE)/24,1)&lt;TIME(9,0,0),MOD($D899+VLOOKUP($B899,$S$2:$T$13,2,TRUE)/24,1)&gt;=TIME(9,0,0))</f>
        <v>0</v>
      </c>
      <c r="I899" s="11" t="b">
        <f t="shared" ref="I899:I962" si="73">AND(MOD($C899+VLOOKUP($B899,$S$2:$T$13,2,TRUE)/24,1)&lt;=TIME(17,0,0),MOD($D899+VLOOKUP($B899,$S$2:$T$13,2,TRUE)/24,1)&gt;TIME(17,0,0))</f>
        <v>0</v>
      </c>
      <c r="J899" s="11" t="b">
        <f t="shared" ref="J899:J962" si="74">OR(MOD($C899+VLOOKUP($B899,$S$2:$T$13,2,TRUE)/24,1)&gt;TIME(17,0,0),MOD($D899+VLOOKUP($B899,$S$2:$T$13,2,TRUE)/24,1)&lt;TIME(9,0,0))</f>
        <v>0</v>
      </c>
    </row>
    <row r="900" spans="1:10" x14ac:dyDescent="0.25">
      <c r="A900">
        <v>122</v>
      </c>
      <c r="B900" t="s">
        <v>14</v>
      </c>
      <c r="C900" s="3">
        <v>39977.680335648147</v>
      </c>
      <c r="D900" s="3">
        <v>39977.691840277781</v>
      </c>
      <c r="E900" s="2">
        <f t="shared" si="70"/>
        <v>1.1504629634146113E-2</v>
      </c>
      <c r="F900" t="str">
        <f>CONCATENATE(INDEX(Telefonkönyv!$A$2:$A$63,MATCH('Hívások (2)'!A900,Telefonkönyv!$C$2:$C$63,0))," ",INDEX(Telefonkönyv!$B$2:$B$63,MATCH('Hívások (2)'!A900,Telefonkönyv!$C$2:$C$63,0)))</f>
        <v>Láng Botond ügyintéző</v>
      </c>
      <c r="G900" s="5">
        <f t="shared" si="71"/>
        <v>1405</v>
      </c>
      <c r="H900" s="11" t="b">
        <f t="shared" si="72"/>
        <v>0</v>
      </c>
      <c r="I900" s="11" t="b">
        <f t="shared" si="73"/>
        <v>0</v>
      </c>
      <c r="J900" s="11" t="b">
        <f t="shared" si="74"/>
        <v>0</v>
      </c>
    </row>
    <row r="901" spans="1:10" x14ac:dyDescent="0.25">
      <c r="A901">
        <v>155</v>
      </c>
      <c r="B901" t="s">
        <v>9</v>
      </c>
      <c r="C901" s="3">
        <v>39977.680509259262</v>
      </c>
      <c r="D901" s="3">
        <v>39977.681296296294</v>
      </c>
      <c r="E901" s="2">
        <f t="shared" si="70"/>
        <v>7.8703703184146434E-4</v>
      </c>
      <c r="F901" t="str">
        <f>CONCATENATE(INDEX(Telefonkönyv!$A$2:$A$63,MATCH('Hívások (2)'!A901,Telefonkönyv!$C$2:$C$63,0))," ",INDEX(Telefonkönyv!$B$2:$B$63,MATCH('Hívások (2)'!A901,Telefonkönyv!$C$2:$C$63,0)))</f>
        <v>Bölöni Antal ügyintéző</v>
      </c>
      <c r="G901" s="5">
        <f t="shared" si="71"/>
        <v>200</v>
      </c>
      <c r="H901" s="11" t="b">
        <f t="shared" si="72"/>
        <v>0</v>
      </c>
      <c r="I901" s="11" t="b">
        <f t="shared" si="73"/>
        <v>0</v>
      </c>
      <c r="J901" s="11" t="b">
        <f t="shared" si="74"/>
        <v>0</v>
      </c>
    </row>
    <row r="902" spans="1:10" x14ac:dyDescent="0.25">
      <c r="A902">
        <v>125</v>
      </c>
      <c r="B902" t="s">
        <v>8</v>
      </c>
      <c r="C902" s="3">
        <v>39977.681284722225</v>
      </c>
      <c r="D902" s="3">
        <v>39977.686249999999</v>
      </c>
      <c r="E902" s="2">
        <f t="shared" si="70"/>
        <v>4.9652777743176557E-3</v>
      </c>
      <c r="F902" t="str">
        <f>CONCATENATE(INDEX(Telefonkönyv!$A$2:$A$63,MATCH('Hívások (2)'!A902,Telefonkönyv!$C$2:$C$63,0))," ",INDEX(Telefonkönyv!$B$2:$B$63,MATCH('Hívások (2)'!A902,Telefonkönyv!$C$2:$C$63,0)))</f>
        <v>Éhes Piroska ügyintéző</v>
      </c>
      <c r="G902" s="5">
        <f t="shared" si="71"/>
        <v>685</v>
      </c>
      <c r="H902" s="11" t="b">
        <f t="shared" si="72"/>
        <v>0</v>
      </c>
      <c r="I902" s="11" t="b">
        <f t="shared" si="73"/>
        <v>0</v>
      </c>
      <c r="J902" s="11" t="b">
        <f t="shared" si="74"/>
        <v>0</v>
      </c>
    </row>
    <row r="903" spans="1:10" x14ac:dyDescent="0.25">
      <c r="A903">
        <v>148</v>
      </c>
      <c r="B903" t="s">
        <v>6</v>
      </c>
      <c r="C903" s="3">
        <v>39977.685011574074</v>
      </c>
      <c r="D903" s="3">
        <v>39977.711550925924</v>
      </c>
      <c r="E903" s="2">
        <f t="shared" si="70"/>
        <v>2.6539351849351078E-2</v>
      </c>
      <c r="F903" t="str">
        <f>CONCATENATE(INDEX(Telefonkönyv!$A$2:$A$63,MATCH('Hívások (2)'!A903,Telefonkönyv!$C$2:$C$63,0))," ",INDEX(Telefonkönyv!$B$2:$B$63,MATCH('Hívások (2)'!A903,Telefonkönyv!$C$2:$C$63,0)))</f>
        <v>Mester Zsuzsa középvezető</v>
      </c>
      <c r="G903" s="5">
        <f t="shared" si="71"/>
        <v>3165</v>
      </c>
      <c r="H903" s="11" t="b">
        <f t="shared" si="72"/>
        <v>0</v>
      </c>
      <c r="I903" s="11" t="b">
        <f t="shared" si="73"/>
        <v>0</v>
      </c>
      <c r="J903" s="11" t="b">
        <f t="shared" si="74"/>
        <v>0</v>
      </c>
    </row>
    <row r="904" spans="1:10" x14ac:dyDescent="0.25">
      <c r="A904">
        <v>141</v>
      </c>
      <c r="B904" t="s">
        <v>10</v>
      </c>
      <c r="C904" s="3">
        <v>39977.690532407411</v>
      </c>
      <c r="D904" s="3">
        <v>39977.721250000002</v>
      </c>
      <c r="E904" s="2">
        <f t="shared" si="70"/>
        <v>3.071759259182727E-2</v>
      </c>
      <c r="F904" t="str">
        <f>CONCATENATE(INDEX(Telefonkönyv!$A$2:$A$63,MATCH('Hívások (2)'!A904,Telefonkönyv!$C$2:$C$63,0))," ",INDEX(Telefonkönyv!$B$2:$B$63,MATCH('Hívások (2)'!A904,Telefonkönyv!$C$2:$C$63,0)))</f>
        <v>Harmath Szabolcs ügyintéző</v>
      </c>
      <c r="G904" s="5">
        <f t="shared" si="71"/>
        <v>3885</v>
      </c>
      <c r="H904" s="11" t="b">
        <f t="shared" si="72"/>
        <v>0</v>
      </c>
      <c r="I904" s="11" t="b">
        <f t="shared" si="73"/>
        <v>0</v>
      </c>
      <c r="J904" s="11" t="b">
        <f t="shared" si="74"/>
        <v>0</v>
      </c>
    </row>
    <row r="905" spans="1:10" x14ac:dyDescent="0.25">
      <c r="A905">
        <v>114</v>
      </c>
      <c r="B905" t="s">
        <v>11</v>
      </c>
      <c r="C905" s="3">
        <v>39977.691689814812</v>
      </c>
      <c r="D905" s="3">
        <v>39977.697812500002</v>
      </c>
      <c r="E905" s="2">
        <f t="shared" si="70"/>
        <v>6.1226851903484203E-3</v>
      </c>
      <c r="F905" t="str">
        <f>CONCATENATE(INDEX(Telefonkönyv!$A$2:$A$63,MATCH('Hívások (2)'!A905,Telefonkönyv!$C$2:$C$63,0))," ",INDEX(Telefonkönyv!$B$2:$B$63,MATCH('Hívások (2)'!A905,Telefonkönyv!$C$2:$C$63,0)))</f>
        <v>Bakonyi Mátyás ügyintéző</v>
      </c>
      <c r="G905" s="5">
        <f t="shared" si="71"/>
        <v>765</v>
      </c>
      <c r="H905" s="11" t="b">
        <f t="shared" si="72"/>
        <v>0</v>
      </c>
      <c r="I905" s="11" t="b">
        <f t="shared" si="73"/>
        <v>0</v>
      </c>
      <c r="J905" s="11" t="b">
        <f t="shared" si="74"/>
        <v>0</v>
      </c>
    </row>
    <row r="906" spans="1:10" x14ac:dyDescent="0.25">
      <c r="A906">
        <v>142</v>
      </c>
      <c r="B906" t="s">
        <v>4</v>
      </c>
      <c r="C906" s="3">
        <v>39977.692199074074</v>
      </c>
      <c r="D906" s="3">
        <v>39977.697245370371</v>
      </c>
      <c r="E906" s="2">
        <f t="shared" si="70"/>
        <v>5.0462962972233072E-3</v>
      </c>
      <c r="F906" t="str">
        <f>CONCATENATE(INDEX(Telefonkönyv!$A$2:$A$63,MATCH('Hívások (2)'!A906,Telefonkönyv!$C$2:$C$63,0))," ",INDEX(Telefonkönyv!$B$2:$B$63,MATCH('Hívások (2)'!A906,Telefonkönyv!$C$2:$C$63,0)))</f>
        <v>Varkoly Lili ügyintéző</v>
      </c>
      <c r="G906" s="5">
        <f t="shared" si="71"/>
        <v>620</v>
      </c>
      <c r="H906" s="11" t="b">
        <f t="shared" si="72"/>
        <v>0</v>
      </c>
      <c r="I906" s="11" t="b">
        <f t="shared" si="73"/>
        <v>0</v>
      </c>
      <c r="J906" s="11" t="b">
        <f t="shared" si="74"/>
        <v>0</v>
      </c>
    </row>
    <row r="907" spans="1:10" x14ac:dyDescent="0.25">
      <c r="A907">
        <v>149</v>
      </c>
      <c r="B907" t="s">
        <v>5</v>
      </c>
      <c r="C907" s="3">
        <v>39977.692210648151</v>
      </c>
      <c r="D907" s="3">
        <v>39977.694085648145</v>
      </c>
      <c r="E907" s="2">
        <f t="shared" si="70"/>
        <v>1.8749999944702722E-3</v>
      </c>
      <c r="F907" t="str">
        <f>CONCATENATE(INDEX(Telefonkönyv!$A$2:$A$63,MATCH('Hívások (2)'!A907,Telefonkönyv!$C$2:$C$63,0))," ",INDEX(Telefonkönyv!$B$2:$B$63,MATCH('Hívások (2)'!A907,Telefonkönyv!$C$2:$C$63,0)))</f>
        <v>Kerekes Zoltán középvezető</v>
      </c>
      <c r="G907" s="5">
        <f t="shared" si="71"/>
        <v>285</v>
      </c>
      <c r="H907" s="11" t="b">
        <f t="shared" si="72"/>
        <v>0</v>
      </c>
      <c r="I907" s="11" t="b">
        <f t="shared" si="73"/>
        <v>0</v>
      </c>
      <c r="J907" s="11" t="b">
        <f t="shared" si="74"/>
        <v>0</v>
      </c>
    </row>
    <row r="908" spans="1:10" x14ac:dyDescent="0.25">
      <c r="A908">
        <v>138</v>
      </c>
      <c r="B908" t="s">
        <v>5</v>
      </c>
      <c r="C908" s="3">
        <v>39977.692372685182</v>
      </c>
      <c r="D908" s="3">
        <v>39977.700196759259</v>
      </c>
      <c r="E908" s="2">
        <f t="shared" si="70"/>
        <v>7.8240740767796524E-3</v>
      </c>
      <c r="F908" t="str">
        <f>CONCATENATE(INDEX(Telefonkönyv!$A$2:$A$63,MATCH('Hívások (2)'!A908,Telefonkönyv!$C$2:$C$63,0))," ",INDEX(Telefonkönyv!$B$2:$B$63,MATCH('Hívások (2)'!A908,Telefonkönyv!$C$2:$C$63,0)))</f>
        <v>Cserta Péter ügyintéző</v>
      </c>
      <c r="G908" s="5">
        <f t="shared" si="71"/>
        <v>1005</v>
      </c>
      <c r="H908" s="11" t="b">
        <f t="shared" si="72"/>
        <v>0</v>
      </c>
      <c r="I908" s="11" t="b">
        <f t="shared" si="73"/>
        <v>0</v>
      </c>
      <c r="J908" s="11" t="b">
        <f t="shared" si="74"/>
        <v>0</v>
      </c>
    </row>
    <row r="909" spans="1:10" x14ac:dyDescent="0.25">
      <c r="A909">
        <v>157</v>
      </c>
      <c r="B909" t="s">
        <v>6</v>
      </c>
      <c r="C909" s="3">
        <v>39977.69326388889</v>
      </c>
      <c r="D909" s="3">
        <v>39977.726226851853</v>
      </c>
      <c r="E909" s="2">
        <f t="shared" si="70"/>
        <v>3.2962962963210884E-2</v>
      </c>
      <c r="F909" t="str">
        <f>CONCATENATE(INDEX(Telefonkönyv!$A$2:$A$63,MATCH('Hívások (2)'!A909,Telefonkönyv!$C$2:$C$63,0))," ",INDEX(Telefonkönyv!$B$2:$B$63,MATCH('Hívások (2)'!A909,Telefonkönyv!$C$2:$C$63,0)))</f>
        <v>Tardos György ügyintéző</v>
      </c>
      <c r="G909" s="5">
        <f t="shared" si="71"/>
        <v>3885</v>
      </c>
      <c r="H909" s="11" t="b">
        <f t="shared" si="72"/>
        <v>0</v>
      </c>
      <c r="I909" s="11" t="b">
        <f t="shared" si="73"/>
        <v>0</v>
      </c>
      <c r="J909" s="11" t="b">
        <f t="shared" si="74"/>
        <v>0</v>
      </c>
    </row>
    <row r="910" spans="1:10" x14ac:dyDescent="0.25">
      <c r="A910">
        <v>151</v>
      </c>
      <c r="B910" t="s">
        <v>15</v>
      </c>
      <c r="C910" s="3">
        <v>39977.695428240739</v>
      </c>
      <c r="D910" s="3">
        <v>39977.73159722222</v>
      </c>
      <c r="E910" s="2">
        <f t="shared" si="70"/>
        <v>3.6168981481750961E-2</v>
      </c>
      <c r="F910" t="str">
        <f>CONCATENATE(INDEX(Telefonkönyv!$A$2:$A$63,MATCH('Hívások (2)'!A910,Telefonkönyv!$C$2:$C$63,0))," ",INDEX(Telefonkönyv!$B$2:$B$63,MATCH('Hívások (2)'!A910,Telefonkönyv!$C$2:$C$63,0)))</f>
        <v>Lovas Helga ügyintéző</v>
      </c>
      <c r="G910" s="5">
        <f t="shared" si="71"/>
        <v>4565</v>
      </c>
      <c r="H910" s="11" t="b">
        <f t="shared" si="72"/>
        <v>0</v>
      </c>
      <c r="I910" s="11" t="b">
        <f t="shared" si="73"/>
        <v>0</v>
      </c>
      <c r="J910" s="11" t="b">
        <f t="shared" si="74"/>
        <v>0</v>
      </c>
    </row>
    <row r="911" spans="1:10" x14ac:dyDescent="0.25">
      <c r="A911">
        <v>129</v>
      </c>
      <c r="B911" t="s">
        <v>4</v>
      </c>
      <c r="C911" s="3">
        <v>39977.695729166669</v>
      </c>
      <c r="D911" s="3">
        <v>39977.736724537041</v>
      </c>
      <c r="E911" s="2">
        <f t="shared" si="70"/>
        <v>4.0995370371092577E-2</v>
      </c>
      <c r="F911" t="str">
        <f>CONCATENATE(INDEX(Telefonkönyv!$A$2:$A$63,MATCH('Hívások (2)'!A911,Telefonkönyv!$C$2:$C$63,0))," ",INDEX(Telefonkönyv!$B$2:$B$63,MATCH('Hívások (2)'!A911,Telefonkönyv!$C$2:$C$63,0)))</f>
        <v>Huszár Ildikó középvezető</v>
      </c>
      <c r="G911" s="5">
        <f t="shared" si="71"/>
        <v>4260</v>
      </c>
      <c r="H911" s="11" t="b">
        <f t="shared" si="72"/>
        <v>0</v>
      </c>
      <c r="I911" s="11" t="b">
        <f t="shared" si="73"/>
        <v>0</v>
      </c>
      <c r="J911" s="11" t="b">
        <f t="shared" si="74"/>
        <v>0</v>
      </c>
    </row>
    <row r="912" spans="1:10" x14ac:dyDescent="0.25">
      <c r="A912">
        <v>102</v>
      </c>
      <c r="B912" t="s">
        <v>11</v>
      </c>
      <c r="C912" s="3">
        <v>39977.697060185186</v>
      </c>
      <c r="D912" s="3">
        <v>39977.737766203703</v>
      </c>
      <c r="E912" s="2">
        <f t="shared" si="70"/>
        <v>4.0706018517084885E-2</v>
      </c>
      <c r="F912" t="str">
        <f>CONCATENATE(INDEX(Telefonkönyv!$A$2:$A$63,MATCH('Hívások (2)'!A912,Telefonkönyv!$C$2:$C$63,0))," ",INDEX(Telefonkönyv!$B$2:$B$63,MATCH('Hívások (2)'!A912,Telefonkönyv!$C$2:$C$63,0)))</f>
        <v>Csurgó Tivadar ügyintéző</v>
      </c>
      <c r="G912" s="5">
        <f t="shared" si="71"/>
        <v>4765</v>
      </c>
      <c r="H912" s="11" t="b">
        <f t="shared" si="72"/>
        <v>0</v>
      </c>
      <c r="I912" s="11" t="b">
        <f t="shared" si="73"/>
        <v>0</v>
      </c>
      <c r="J912" s="11" t="b">
        <f t="shared" si="74"/>
        <v>0</v>
      </c>
    </row>
    <row r="913" spans="1:10" x14ac:dyDescent="0.25">
      <c r="A913">
        <v>149</v>
      </c>
      <c r="B913" t="s">
        <v>9</v>
      </c>
      <c r="C913" s="3">
        <v>39977.697916666664</v>
      </c>
      <c r="D913" s="3">
        <v>39977.726631944446</v>
      </c>
      <c r="E913" s="2">
        <f t="shared" si="70"/>
        <v>2.8715277781884652E-2</v>
      </c>
      <c r="F913" t="str">
        <f>CONCATENATE(INDEX(Telefonkönyv!$A$2:$A$63,MATCH('Hívások (2)'!A913,Telefonkönyv!$C$2:$C$63,0))," ",INDEX(Telefonkönyv!$B$2:$B$63,MATCH('Hívások (2)'!A913,Telefonkönyv!$C$2:$C$63,0)))</f>
        <v>Kerekes Zoltán középvezető</v>
      </c>
      <c r="G913" s="5">
        <f t="shared" si="71"/>
        <v>3200</v>
      </c>
      <c r="H913" s="11" t="b">
        <f t="shared" si="72"/>
        <v>0</v>
      </c>
      <c r="I913" s="11" t="b">
        <f t="shared" si="73"/>
        <v>0</v>
      </c>
      <c r="J913" s="11" t="b">
        <f t="shared" si="74"/>
        <v>0</v>
      </c>
    </row>
    <row r="914" spans="1:10" x14ac:dyDescent="0.25">
      <c r="A914">
        <v>114</v>
      </c>
      <c r="B914" t="s">
        <v>11</v>
      </c>
      <c r="C914" s="3">
        <v>39977.698622685188</v>
      </c>
      <c r="D914" s="3">
        <v>39977.705416666664</v>
      </c>
      <c r="E914" s="2">
        <f t="shared" si="70"/>
        <v>6.7939814762212336E-3</v>
      </c>
      <c r="F914" t="str">
        <f>CONCATENATE(INDEX(Telefonkönyv!$A$2:$A$63,MATCH('Hívások (2)'!A914,Telefonkönyv!$C$2:$C$63,0))," ",INDEX(Telefonkönyv!$B$2:$B$63,MATCH('Hívások (2)'!A914,Telefonkönyv!$C$2:$C$63,0)))</f>
        <v>Bakonyi Mátyás ügyintéző</v>
      </c>
      <c r="G914" s="5">
        <f t="shared" si="71"/>
        <v>845</v>
      </c>
      <c r="H914" s="11" t="b">
        <f t="shared" si="72"/>
        <v>0</v>
      </c>
      <c r="I914" s="11" t="b">
        <f t="shared" si="73"/>
        <v>0</v>
      </c>
      <c r="J914" s="11" t="b">
        <f t="shared" si="74"/>
        <v>0</v>
      </c>
    </row>
    <row r="915" spans="1:10" x14ac:dyDescent="0.25">
      <c r="A915">
        <v>115</v>
      </c>
      <c r="B915" t="s">
        <v>14</v>
      </c>
      <c r="C915" s="3">
        <v>39977.699374999997</v>
      </c>
      <c r="D915" s="3">
        <v>39977.704375000001</v>
      </c>
      <c r="E915" s="2">
        <f t="shared" si="70"/>
        <v>5.0000000046566129E-3</v>
      </c>
      <c r="F915" t="str">
        <f>CONCATENATE(INDEX(Telefonkönyv!$A$2:$A$63,MATCH('Hívások (2)'!A915,Telefonkönyv!$C$2:$C$63,0))," ",INDEX(Telefonkönyv!$B$2:$B$63,MATCH('Hívások (2)'!A915,Telefonkönyv!$C$2:$C$63,0)))</f>
        <v>Marosi István ügyintéző</v>
      </c>
      <c r="G915" s="5">
        <f t="shared" si="71"/>
        <v>685</v>
      </c>
      <c r="H915" s="11" t="b">
        <f t="shared" si="72"/>
        <v>0</v>
      </c>
      <c r="I915" s="11" t="b">
        <f t="shared" si="73"/>
        <v>0</v>
      </c>
      <c r="J915" s="11" t="b">
        <f t="shared" si="74"/>
        <v>0</v>
      </c>
    </row>
    <row r="916" spans="1:10" x14ac:dyDescent="0.25">
      <c r="A916">
        <v>108</v>
      </c>
      <c r="B916" t="s">
        <v>13</v>
      </c>
      <c r="C916" s="3">
        <v>39977.699664351851</v>
      </c>
      <c r="D916" s="3">
        <v>39977.720370370371</v>
      </c>
      <c r="E916" s="2">
        <f t="shared" si="70"/>
        <v>2.0706018520286307E-2</v>
      </c>
      <c r="F916" t="str">
        <f>CONCATENATE(INDEX(Telefonkönyv!$A$2:$A$63,MATCH('Hívások (2)'!A916,Telefonkönyv!$C$2:$C$63,0))," ",INDEX(Telefonkönyv!$B$2:$B$63,MATCH('Hívások (2)'!A916,Telefonkönyv!$C$2:$C$63,0)))</f>
        <v>Csurai Fruzsina ügyintéző</v>
      </c>
      <c r="G916" s="5">
        <f t="shared" si="71"/>
        <v>2445</v>
      </c>
      <c r="H916" s="11" t="b">
        <f t="shared" si="72"/>
        <v>0</v>
      </c>
      <c r="I916" s="11" t="b">
        <f t="shared" si="73"/>
        <v>0</v>
      </c>
      <c r="J916" s="11" t="b">
        <f t="shared" si="74"/>
        <v>0</v>
      </c>
    </row>
    <row r="917" spans="1:10" x14ac:dyDescent="0.25">
      <c r="A917">
        <v>104</v>
      </c>
      <c r="B917" t="s">
        <v>5</v>
      </c>
      <c r="C917" s="3">
        <v>39977.709768518522</v>
      </c>
      <c r="D917" s="3">
        <v>39977.73877314815</v>
      </c>
      <c r="E917" s="2">
        <f t="shared" si="70"/>
        <v>2.9004629628616385E-2</v>
      </c>
      <c r="F917" t="str">
        <f>CONCATENATE(INDEX(Telefonkönyv!$A$2:$A$63,MATCH('Hívások (2)'!A917,Telefonkönyv!$C$2:$C$63,0))," ",INDEX(Telefonkönyv!$B$2:$B$63,MATCH('Hívások (2)'!A917,Telefonkönyv!$C$2:$C$63,0)))</f>
        <v>Laki Tamara ügyintéző</v>
      </c>
      <c r="G917" s="5">
        <f t="shared" si="71"/>
        <v>3405</v>
      </c>
      <c r="H917" s="11" t="b">
        <f t="shared" si="72"/>
        <v>0</v>
      </c>
      <c r="I917" s="11" t="b">
        <f t="shared" si="73"/>
        <v>0</v>
      </c>
      <c r="J917" s="11" t="b">
        <f t="shared" si="74"/>
        <v>0</v>
      </c>
    </row>
    <row r="918" spans="1:10" x14ac:dyDescent="0.25">
      <c r="A918">
        <v>138</v>
      </c>
      <c r="B918" t="s">
        <v>5</v>
      </c>
      <c r="C918" s="3">
        <v>39977.712407407409</v>
      </c>
      <c r="D918" s="3">
        <v>39977.724826388891</v>
      </c>
      <c r="E918" s="2">
        <f t="shared" si="70"/>
        <v>1.2418981481459923E-2</v>
      </c>
      <c r="F918" t="str">
        <f>CONCATENATE(INDEX(Telefonkönyv!$A$2:$A$63,MATCH('Hívások (2)'!A918,Telefonkönyv!$C$2:$C$63,0))," ",INDEX(Telefonkönyv!$B$2:$B$63,MATCH('Hívások (2)'!A918,Telefonkönyv!$C$2:$C$63,0)))</f>
        <v>Cserta Péter ügyintéző</v>
      </c>
      <c r="G918" s="5">
        <f t="shared" si="71"/>
        <v>1485</v>
      </c>
      <c r="H918" s="11" t="b">
        <f t="shared" si="72"/>
        <v>0</v>
      </c>
      <c r="I918" s="11" t="b">
        <f t="shared" si="73"/>
        <v>0</v>
      </c>
      <c r="J918" s="11" t="b">
        <f t="shared" si="74"/>
        <v>0</v>
      </c>
    </row>
    <row r="919" spans="1:10" x14ac:dyDescent="0.25">
      <c r="A919">
        <v>158</v>
      </c>
      <c r="B919" t="s">
        <v>7</v>
      </c>
      <c r="C919" s="3">
        <v>39977.717465277776</v>
      </c>
      <c r="D919" s="3">
        <v>39977.723321759258</v>
      </c>
      <c r="E919" s="2">
        <f t="shared" si="70"/>
        <v>5.8564814826240763E-3</v>
      </c>
      <c r="F919" t="str">
        <f>CONCATENATE(INDEX(Telefonkönyv!$A$2:$A$63,MATCH('Hívások (2)'!A919,Telefonkönyv!$C$2:$C$63,0))," ",INDEX(Telefonkönyv!$B$2:$B$63,MATCH('Hívások (2)'!A919,Telefonkönyv!$C$2:$C$63,0)))</f>
        <v>Sánta Tibor középvezető</v>
      </c>
      <c r="G919" s="5">
        <f t="shared" si="71"/>
        <v>725</v>
      </c>
      <c r="H919" s="11" t="b">
        <f t="shared" si="72"/>
        <v>0</v>
      </c>
      <c r="I919" s="11" t="b">
        <f t="shared" si="73"/>
        <v>0</v>
      </c>
      <c r="J919" s="11" t="b">
        <f t="shared" si="74"/>
        <v>0</v>
      </c>
    </row>
    <row r="920" spans="1:10" x14ac:dyDescent="0.25">
      <c r="A920">
        <v>121</v>
      </c>
      <c r="B920" t="s">
        <v>7</v>
      </c>
      <c r="C920" s="3">
        <v>39977.721331018518</v>
      </c>
      <c r="D920" s="3">
        <v>39977.731504629628</v>
      </c>
      <c r="E920" s="2">
        <f t="shared" si="70"/>
        <v>1.0173611110076308E-2</v>
      </c>
      <c r="F920" t="str">
        <f>CONCATENATE(INDEX(Telefonkönyv!$A$2:$A$63,MATCH('Hívások (2)'!A920,Telefonkönyv!$C$2:$C$63,0))," ",INDEX(Telefonkönyv!$B$2:$B$63,MATCH('Hívások (2)'!A920,Telefonkönyv!$C$2:$C$63,0)))</f>
        <v>Palles Katalin ügyintéző</v>
      </c>
      <c r="G920" s="5">
        <f t="shared" si="71"/>
        <v>1175</v>
      </c>
      <c r="H920" s="11" t="b">
        <f t="shared" si="72"/>
        <v>0</v>
      </c>
      <c r="I920" s="11" t="b">
        <f t="shared" si="73"/>
        <v>0</v>
      </c>
      <c r="J920" s="11" t="b">
        <f t="shared" si="74"/>
        <v>0</v>
      </c>
    </row>
    <row r="921" spans="1:10" x14ac:dyDescent="0.25">
      <c r="A921">
        <v>159</v>
      </c>
      <c r="B921" t="s">
        <v>4</v>
      </c>
      <c r="C921" s="3">
        <v>39977.722141203703</v>
      </c>
      <c r="D921" s="3">
        <v>39977.757106481484</v>
      </c>
      <c r="E921" s="2">
        <f t="shared" si="70"/>
        <v>3.496527778042946E-2</v>
      </c>
      <c r="F921" t="str">
        <f>CONCATENATE(INDEX(Telefonkönyv!$A$2:$A$63,MATCH('Hívások (2)'!A921,Telefonkönyv!$C$2:$C$63,0))," ",INDEX(Telefonkönyv!$B$2:$B$63,MATCH('Hívások (2)'!A921,Telefonkönyv!$C$2:$C$63,0)))</f>
        <v>Pap Nikolett ügyintéző</v>
      </c>
      <c r="G921" s="5">
        <f t="shared" si="71"/>
        <v>3630</v>
      </c>
      <c r="H921" s="11" t="b">
        <f t="shared" si="72"/>
        <v>0</v>
      </c>
      <c r="I921" s="11" t="b">
        <f t="shared" si="73"/>
        <v>0</v>
      </c>
      <c r="J921" s="11" t="b">
        <f t="shared" si="74"/>
        <v>0</v>
      </c>
    </row>
    <row r="922" spans="1:10" x14ac:dyDescent="0.25">
      <c r="A922">
        <v>148</v>
      </c>
      <c r="B922" t="s">
        <v>4</v>
      </c>
      <c r="C922" s="3">
        <v>39977.72420138889</v>
      </c>
      <c r="D922" s="3">
        <v>39977.731493055559</v>
      </c>
      <c r="E922" s="2">
        <f t="shared" si="70"/>
        <v>7.291666668606922E-3</v>
      </c>
      <c r="F922" t="str">
        <f>CONCATENATE(INDEX(Telefonkönyv!$A$2:$A$63,MATCH('Hívások (2)'!A922,Telefonkönyv!$C$2:$C$63,0))," ",INDEX(Telefonkönyv!$B$2:$B$63,MATCH('Hívások (2)'!A922,Telefonkönyv!$C$2:$C$63,0)))</f>
        <v>Mester Zsuzsa középvezető</v>
      </c>
      <c r="G922" s="5">
        <f t="shared" si="71"/>
        <v>830</v>
      </c>
      <c r="H922" s="11" t="b">
        <f t="shared" si="72"/>
        <v>0</v>
      </c>
      <c r="I922" s="11" t="b">
        <f t="shared" si="73"/>
        <v>0</v>
      </c>
      <c r="J922" s="11" t="b">
        <f t="shared" si="74"/>
        <v>0</v>
      </c>
    </row>
    <row r="923" spans="1:10" x14ac:dyDescent="0.25">
      <c r="A923">
        <v>140</v>
      </c>
      <c r="B923" t="s">
        <v>5</v>
      </c>
      <c r="C923" s="3">
        <v>39977.725081018521</v>
      </c>
      <c r="D923" s="3">
        <v>39977.72996527778</v>
      </c>
      <c r="E923" s="2">
        <f t="shared" si="70"/>
        <v>4.8842592586879618E-3</v>
      </c>
      <c r="F923" t="str">
        <f>CONCATENATE(INDEX(Telefonkönyv!$A$2:$A$63,MATCH('Hívások (2)'!A923,Telefonkönyv!$C$2:$C$63,0))," ",INDEX(Telefonkönyv!$B$2:$B$63,MATCH('Hívások (2)'!A923,Telefonkönyv!$C$2:$C$63,0)))</f>
        <v>Szunomár Flóra ügyintéző</v>
      </c>
      <c r="G923" s="5">
        <f t="shared" si="71"/>
        <v>685</v>
      </c>
      <c r="H923" s="11" t="b">
        <f t="shared" si="72"/>
        <v>0</v>
      </c>
      <c r="I923" s="11" t="b">
        <f t="shared" si="73"/>
        <v>0</v>
      </c>
      <c r="J923" s="11" t="b">
        <f t="shared" si="74"/>
        <v>0</v>
      </c>
    </row>
    <row r="924" spans="1:10" x14ac:dyDescent="0.25">
      <c r="A924">
        <v>125</v>
      </c>
      <c r="B924" t="s">
        <v>8</v>
      </c>
      <c r="C924" s="3">
        <v>39977.725740740738</v>
      </c>
      <c r="D924" s="3">
        <v>39977.738113425927</v>
      </c>
      <c r="E924" s="2">
        <f t="shared" si="70"/>
        <v>1.2372685188893229E-2</v>
      </c>
      <c r="F924" t="str">
        <f>CONCATENATE(INDEX(Telefonkönyv!$A$2:$A$63,MATCH('Hívások (2)'!A924,Telefonkönyv!$C$2:$C$63,0))," ",INDEX(Telefonkönyv!$B$2:$B$63,MATCH('Hívások (2)'!A924,Telefonkönyv!$C$2:$C$63,0)))</f>
        <v>Éhes Piroska ügyintéző</v>
      </c>
      <c r="G924" s="5">
        <f t="shared" si="71"/>
        <v>1485</v>
      </c>
      <c r="H924" s="11" t="b">
        <f t="shared" si="72"/>
        <v>0</v>
      </c>
      <c r="I924" s="11" t="b">
        <f t="shared" si="73"/>
        <v>0</v>
      </c>
      <c r="J924" s="11" t="b">
        <f t="shared" si="74"/>
        <v>0</v>
      </c>
    </row>
    <row r="925" spans="1:10" x14ac:dyDescent="0.25">
      <c r="A925">
        <v>158</v>
      </c>
      <c r="B925" t="s">
        <v>13</v>
      </c>
      <c r="C925" s="3">
        <v>39977.726886574077</v>
      </c>
      <c r="D925" s="3">
        <v>39977.732048611113</v>
      </c>
      <c r="E925" s="2">
        <f t="shared" si="70"/>
        <v>5.1620370359160006E-3</v>
      </c>
      <c r="F925" t="str">
        <f>CONCATENATE(INDEX(Telefonkönyv!$A$2:$A$63,MATCH('Hívások (2)'!A925,Telefonkönyv!$C$2:$C$63,0))," ",INDEX(Telefonkönyv!$B$2:$B$63,MATCH('Hívások (2)'!A925,Telefonkönyv!$C$2:$C$63,0)))</f>
        <v>Sánta Tibor középvezető</v>
      </c>
      <c r="G925" s="5">
        <f t="shared" si="71"/>
        <v>685</v>
      </c>
      <c r="H925" s="11" t="b">
        <f t="shared" si="72"/>
        <v>0</v>
      </c>
      <c r="I925" s="11" t="b">
        <f t="shared" si="73"/>
        <v>0</v>
      </c>
      <c r="J925" s="11" t="b">
        <f t="shared" si="74"/>
        <v>0</v>
      </c>
    </row>
    <row r="926" spans="1:10" x14ac:dyDescent="0.25">
      <c r="A926">
        <v>156</v>
      </c>
      <c r="B926" t="s">
        <v>7</v>
      </c>
      <c r="C926" s="3">
        <v>39977.731886574074</v>
      </c>
      <c r="D926" s="3">
        <v>39977.771354166667</v>
      </c>
      <c r="E926" s="2">
        <f t="shared" si="70"/>
        <v>3.9467592592700385E-2</v>
      </c>
      <c r="F926" t="str">
        <f>CONCATENATE(INDEX(Telefonkönyv!$A$2:$A$63,MATCH('Hívások (2)'!A926,Telefonkönyv!$C$2:$C$63,0))," ",INDEX(Telefonkönyv!$B$2:$B$63,MATCH('Hívások (2)'!A926,Telefonkönyv!$C$2:$C$63,0)))</f>
        <v>Ormai Nikolett ügyintéző</v>
      </c>
      <c r="G926" s="5">
        <f t="shared" si="71"/>
        <v>4325</v>
      </c>
      <c r="H926" s="11" t="b">
        <f t="shared" si="72"/>
        <v>0</v>
      </c>
      <c r="I926" s="11" t="b">
        <f t="shared" si="73"/>
        <v>0</v>
      </c>
      <c r="J926" s="11" t="b">
        <f t="shared" si="74"/>
        <v>0</v>
      </c>
    </row>
    <row r="927" spans="1:10" x14ac:dyDescent="0.25">
      <c r="A927">
        <v>148</v>
      </c>
      <c r="B927" t="s">
        <v>7</v>
      </c>
      <c r="C927" s="3">
        <v>39977.735312500001</v>
      </c>
      <c r="D927" s="3">
        <v>39977.771979166668</v>
      </c>
      <c r="E927" s="2">
        <f t="shared" si="70"/>
        <v>3.6666666666860692E-2</v>
      </c>
      <c r="F927" t="str">
        <f>CONCATENATE(INDEX(Telefonkönyv!$A$2:$A$63,MATCH('Hívások (2)'!A927,Telefonkönyv!$C$2:$C$63,0))," ",INDEX(Telefonkönyv!$B$2:$B$63,MATCH('Hívások (2)'!A927,Telefonkönyv!$C$2:$C$63,0)))</f>
        <v>Mester Zsuzsa középvezető</v>
      </c>
      <c r="G927" s="5">
        <f t="shared" si="71"/>
        <v>4025</v>
      </c>
      <c r="H927" s="11" t="b">
        <f t="shared" si="72"/>
        <v>0</v>
      </c>
      <c r="I927" s="11" t="b">
        <f t="shared" si="73"/>
        <v>0</v>
      </c>
      <c r="J927" s="11" t="b">
        <f t="shared" si="74"/>
        <v>0</v>
      </c>
    </row>
    <row r="928" spans="1:10" x14ac:dyDescent="0.25">
      <c r="A928">
        <v>133</v>
      </c>
      <c r="B928" t="s">
        <v>15</v>
      </c>
      <c r="C928" s="3">
        <v>39977.736747685187</v>
      </c>
      <c r="D928" s="3">
        <v>39977.741620370369</v>
      </c>
      <c r="E928" s="2">
        <f t="shared" si="70"/>
        <v>4.8726851819083095E-3</v>
      </c>
      <c r="F928" t="str">
        <f>CONCATENATE(INDEX(Telefonkönyv!$A$2:$A$63,MATCH('Hívások (2)'!A928,Telefonkönyv!$C$2:$C$63,0))," ",INDEX(Telefonkönyv!$B$2:$B$63,MATCH('Hívások (2)'!A928,Telefonkönyv!$C$2:$C$63,0)))</f>
        <v>Kálóczi Berta ügyintéző</v>
      </c>
      <c r="G928" s="5">
        <f t="shared" si="71"/>
        <v>740</v>
      </c>
      <c r="H928" s="11" t="b">
        <f t="shared" si="72"/>
        <v>0</v>
      </c>
      <c r="I928" s="11" t="b">
        <f t="shared" si="73"/>
        <v>0</v>
      </c>
      <c r="J928" s="11" t="b">
        <f t="shared" si="74"/>
        <v>0</v>
      </c>
    </row>
    <row r="929" spans="1:10" x14ac:dyDescent="0.25">
      <c r="A929">
        <v>135</v>
      </c>
      <c r="B929" t="s">
        <v>13</v>
      </c>
      <c r="C929" s="3">
        <v>39977.744756944441</v>
      </c>
      <c r="D929" s="3">
        <v>39977.747256944444</v>
      </c>
      <c r="E929" s="2">
        <f t="shared" si="70"/>
        <v>2.5000000023283064E-3</v>
      </c>
      <c r="F929" t="str">
        <f>CONCATENATE(INDEX(Telefonkönyv!$A$2:$A$63,MATCH('Hívások (2)'!A929,Telefonkönyv!$C$2:$C$63,0))," ",INDEX(Telefonkönyv!$B$2:$B$63,MATCH('Hívások (2)'!A929,Telefonkönyv!$C$2:$C$63,0)))</f>
        <v>Laki Karola ügyintéző</v>
      </c>
      <c r="G929" s="5">
        <f t="shared" si="71"/>
        <v>365</v>
      </c>
      <c r="H929" s="11" t="b">
        <f t="shared" si="72"/>
        <v>0</v>
      </c>
      <c r="I929" s="11" t="b">
        <f t="shared" si="73"/>
        <v>0</v>
      </c>
      <c r="J929" s="11" t="b">
        <f t="shared" si="74"/>
        <v>0</v>
      </c>
    </row>
    <row r="930" spans="1:10" x14ac:dyDescent="0.25">
      <c r="A930">
        <v>106</v>
      </c>
      <c r="B930" t="s">
        <v>8</v>
      </c>
      <c r="C930" s="3">
        <v>39977.745185185187</v>
      </c>
      <c r="D930" s="3">
        <v>39977.747106481482</v>
      </c>
      <c r="E930" s="2">
        <f t="shared" si="70"/>
        <v>1.9212962943129241E-3</v>
      </c>
      <c r="F930" t="str">
        <f>CONCATENATE(INDEX(Telefonkönyv!$A$2:$A$63,MATCH('Hívások (2)'!A930,Telefonkönyv!$C$2:$C$63,0))," ",INDEX(Telefonkönyv!$B$2:$B$63,MATCH('Hívások (2)'!A930,Telefonkönyv!$C$2:$C$63,0)))</f>
        <v>Kalincsák Hanga ügyintéző</v>
      </c>
      <c r="G930" s="5">
        <f t="shared" si="71"/>
        <v>285</v>
      </c>
      <c r="H930" s="11" t="b">
        <f t="shared" si="72"/>
        <v>0</v>
      </c>
      <c r="I930" s="11" t="b">
        <f t="shared" si="73"/>
        <v>0</v>
      </c>
      <c r="J930" s="11" t="b">
        <f t="shared" si="74"/>
        <v>0</v>
      </c>
    </row>
    <row r="931" spans="1:10" x14ac:dyDescent="0.25">
      <c r="A931">
        <v>127</v>
      </c>
      <c r="B931" t="s">
        <v>4</v>
      </c>
      <c r="C931" s="3">
        <v>39977.749988425923</v>
      </c>
      <c r="D931" s="3">
        <v>39977.77244212963</v>
      </c>
      <c r="E931" s="2">
        <f t="shared" si="70"/>
        <v>2.2453703706560191E-2</v>
      </c>
      <c r="F931" t="str">
        <f>CONCATENATE(INDEX(Telefonkönyv!$A$2:$A$63,MATCH('Hívások (2)'!A931,Telefonkönyv!$C$2:$C$63,0))," ",INDEX(Telefonkönyv!$B$2:$B$63,MATCH('Hívások (2)'!A931,Telefonkönyv!$C$2:$C$63,0)))</f>
        <v>Polgár Zsuzsa ügyintéző</v>
      </c>
      <c r="G931" s="5">
        <f t="shared" si="71"/>
        <v>2370</v>
      </c>
      <c r="H931" s="11" t="b">
        <f t="shared" si="72"/>
        <v>0</v>
      </c>
      <c r="I931" s="11" t="b">
        <f t="shared" si="73"/>
        <v>0</v>
      </c>
      <c r="J931" s="11" t="b">
        <f t="shared" si="74"/>
        <v>0</v>
      </c>
    </row>
    <row r="932" spans="1:10" x14ac:dyDescent="0.25">
      <c r="A932">
        <v>118</v>
      </c>
      <c r="B932" t="s">
        <v>5</v>
      </c>
      <c r="C932" s="3">
        <v>39977.754699074074</v>
      </c>
      <c r="D932" s="3">
        <v>39977.770983796298</v>
      </c>
      <c r="E932" s="2">
        <f t="shared" si="70"/>
        <v>1.6284722223645076E-2</v>
      </c>
      <c r="F932" t="str">
        <f>CONCATENATE(INDEX(Telefonkönyv!$A$2:$A$63,MATCH('Hívások (2)'!A932,Telefonkönyv!$C$2:$C$63,0))," ",INDEX(Telefonkönyv!$B$2:$B$63,MATCH('Hívások (2)'!A932,Telefonkönyv!$C$2:$C$63,0)))</f>
        <v>Ondrejó Anna ügyintéző</v>
      </c>
      <c r="G932" s="5">
        <f t="shared" si="71"/>
        <v>1965</v>
      </c>
      <c r="H932" s="11" t="b">
        <f t="shared" si="72"/>
        <v>0</v>
      </c>
      <c r="I932" s="11" t="b">
        <f t="shared" si="73"/>
        <v>0</v>
      </c>
      <c r="J932" s="11" t="b">
        <f t="shared" si="74"/>
        <v>0</v>
      </c>
    </row>
    <row r="933" spans="1:10" x14ac:dyDescent="0.25">
      <c r="A933">
        <v>146</v>
      </c>
      <c r="B933" t="s">
        <v>7</v>
      </c>
      <c r="C933" s="3">
        <v>39977.757800925923</v>
      </c>
      <c r="D933" s="3">
        <v>39977.764097222222</v>
      </c>
      <c r="E933" s="2">
        <f t="shared" si="70"/>
        <v>6.2962962983874604E-3</v>
      </c>
      <c r="F933" t="str">
        <f>CONCATENATE(INDEX(Telefonkönyv!$A$2:$A$63,MATCH('Hívások (2)'!A933,Telefonkönyv!$C$2:$C$63,0))," ",INDEX(Telefonkönyv!$B$2:$B$63,MATCH('Hívások (2)'!A933,Telefonkönyv!$C$2:$C$63,0)))</f>
        <v>Bartus Sándor felsővezető</v>
      </c>
      <c r="G933" s="5">
        <f t="shared" si="71"/>
        <v>800</v>
      </c>
      <c r="H933" s="11" t="b">
        <f t="shared" si="72"/>
        <v>0</v>
      </c>
      <c r="I933" s="11" t="b">
        <f t="shared" si="73"/>
        <v>0</v>
      </c>
      <c r="J933" s="11" t="b">
        <f t="shared" si="74"/>
        <v>0</v>
      </c>
    </row>
    <row r="934" spans="1:10" x14ac:dyDescent="0.25">
      <c r="A934">
        <v>130</v>
      </c>
      <c r="B934" t="s">
        <v>10</v>
      </c>
      <c r="C934" s="3">
        <v>39977.764097222222</v>
      </c>
      <c r="D934" s="3">
        <v>39977.78696759259</v>
      </c>
      <c r="E934" s="2">
        <f t="shared" si="70"/>
        <v>2.287037036876427E-2</v>
      </c>
      <c r="F934" t="str">
        <f>CONCATENATE(INDEX(Telefonkönyv!$A$2:$A$63,MATCH('Hívások (2)'!A934,Telefonkönyv!$C$2:$C$63,0))," ",INDEX(Telefonkönyv!$B$2:$B$63,MATCH('Hívások (2)'!A934,Telefonkönyv!$C$2:$C$63,0)))</f>
        <v>Gál Zsuzsa ügyintéző</v>
      </c>
      <c r="G934" s="5">
        <f t="shared" si="71"/>
        <v>2865</v>
      </c>
      <c r="H934" s="11" t="b">
        <f t="shared" si="72"/>
        <v>0</v>
      </c>
      <c r="I934" s="11" t="b">
        <f t="shared" si="73"/>
        <v>0</v>
      </c>
      <c r="J934" s="11" t="b">
        <f t="shared" si="74"/>
        <v>0</v>
      </c>
    </row>
    <row r="935" spans="1:10" x14ac:dyDescent="0.25">
      <c r="A935">
        <v>121</v>
      </c>
      <c r="B935" t="s">
        <v>7</v>
      </c>
      <c r="C935" s="3">
        <v>39977.774282407408</v>
      </c>
      <c r="D935" s="3">
        <v>39977.792534722219</v>
      </c>
      <c r="E935" s="2">
        <f t="shared" si="70"/>
        <v>1.8252314810524695E-2</v>
      </c>
      <c r="F935" t="str">
        <f>CONCATENATE(INDEX(Telefonkönyv!$A$2:$A$63,MATCH('Hívások (2)'!A935,Telefonkönyv!$C$2:$C$63,0))," ",INDEX(Telefonkönyv!$B$2:$B$63,MATCH('Hívások (2)'!A935,Telefonkönyv!$C$2:$C$63,0)))</f>
        <v>Palles Katalin ügyintéző</v>
      </c>
      <c r="G935" s="5">
        <f t="shared" si="71"/>
        <v>2075</v>
      </c>
      <c r="H935" s="11" t="b">
        <f t="shared" si="72"/>
        <v>0</v>
      </c>
      <c r="I935" s="11" t="b">
        <f t="shared" si="73"/>
        <v>0</v>
      </c>
      <c r="J935" s="11" t="b">
        <f t="shared" si="74"/>
        <v>0</v>
      </c>
    </row>
    <row r="936" spans="1:10" x14ac:dyDescent="0.25">
      <c r="A936">
        <v>131</v>
      </c>
      <c r="B936" t="s">
        <v>5</v>
      </c>
      <c r="C936" s="3">
        <v>39977.780023148145</v>
      </c>
      <c r="D936" s="3">
        <v>39977.806979166664</v>
      </c>
      <c r="E936" s="2">
        <f t="shared" si="70"/>
        <v>2.6956018518831115E-2</v>
      </c>
      <c r="F936" t="str">
        <f>CONCATENATE(INDEX(Telefonkönyv!$A$2:$A$63,MATCH('Hívások (2)'!A936,Telefonkönyv!$C$2:$C$63,0))," ",INDEX(Telefonkönyv!$B$2:$B$63,MATCH('Hívások (2)'!A936,Telefonkönyv!$C$2:$C$63,0)))</f>
        <v>Arany Attila ügyintéző</v>
      </c>
      <c r="G936" s="5">
        <f t="shared" si="71"/>
        <v>3165</v>
      </c>
      <c r="H936" s="11" t="b">
        <f t="shared" si="72"/>
        <v>0</v>
      </c>
      <c r="I936" s="11" t="b">
        <f t="shared" si="73"/>
        <v>0</v>
      </c>
      <c r="J936" s="11" t="b">
        <f t="shared" si="74"/>
        <v>0</v>
      </c>
    </row>
    <row r="937" spans="1:10" x14ac:dyDescent="0.25">
      <c r="A937">
        <v>152</v>
      </c>
      <c r="B937" t="s">
        <v>6</v>
      </c>
      <c r="C937" s="3">
        <v>39977.780266203707</v>
      </c>
      <c r="D937" s="3">
        <v>39977.805312500001</v>
      </c>
      <c r="E937" s="2">
        <f t="shared" si="70"/>
        <v>2.5046296294021886E-2</v>
      </c>
      <c r="F937" t="str">
        <f>CONCATENATE(INDEX(Telefonkönyv!$A$2:$A$63,MATCH('Hívások (2)'!A937,Telefonkönyv!$C$2:$C$63,0))," ",INDEX(Telefonkönyv!$B$2:$B$63,MATCH('Hívások (2)'!A937,Telefonkönyv!$C$2:$C$63,0)))</f>
        <v>Viola Klára ügyintéző</v>
      </c>
      <c r="G937" s="5">
        <f t="shared" si="71"/>
        <v>3005</v>
      </c>
      <c r="H937" s="11" t="b">
        <f t="shared" si="72"/>
        <v>0</v>
      </c>
      <c r="I937" s="11" t="b">
        <f t="shared" si="73"/>
        <v>0</v>
      </c>
      <c r="J937" s="11" t="b">
        <f t="shared" si="74"/>
        <v>0</v>
      </c>
    </row>
    <row r="938" spans="1:10" x14ac:dyDescent="0.25">
      <c r="A938">
        <v>129</v>
      </c>
      <c r="B938" t="s">
        <v>11</v>
      </c>
      <c r="C938" s="3">
        <v>39978.358842592592</v>
      </c>
      <c r="D938" s="3">
        <v>39978.399965277778</v>
      </c>
      <c r="E938" s="2">
        <f t="shared" si="70"/>
        <v>4.1122685186564922E-2</v>
      </c>
      <c r="F938" t="str">
        <f>CONCATENATE(INDEX(Telefonkönyv!$A$2:$A$63,MATCH('Hívások (2)'!A938,Telefonkönyv!$C$2:$C$63,0))," ",INDEX(Telefonkönyv!$B$2:$B$63,MATCH('Hívások (2)'!A938,Telefonkönyv!$C$2:$C$63,0)))</f>
        <v>Huszár Ildikó középvezető</v>
      </c>
      <c r="G938" s="5">
        <f t="shared" si="71"/>
        <v>4845</v>
      </c>
      <c r="H938" s="11" t="b">
        <f t="shared" si="72"/>
        <v>0</v>
      </c>
      <c r="I938" s="11" t="b">
        <f t="shared" si="73"/>
        <v>0</v>
      </c>
      <c r="J938" s="11" t="b">
        <f t="shared" si="74"/>
        <v>1</v>
      </c>
    </row>
    <row r="939" spans="1:10" x14ac:dyDescent="0.25">
      <c r="A939">
        <v>113</v>
      </c>
      <c r="B939" t="s">
        <v>7</v>
      </c>
      <c r="C939" s="3">
        <v>39978.366736111115</v>
      </c>
      <c r="D939" s="3">
        <v>39978.386736111112</v>
      </c>
      <c r="E939" s="2">
        <f t="shared" si="70"/>
        <v>1.9999999996798579E-2</v>
      </c>
      <c r="F939" t="str">
        <f>CONCATENATE(INDEX(Telefonkönyv!$A$2:$A$63,MATCH('Hívások (2)'!A939,Telefonkönyv!$C$2:$C$63,0))," ",INDEX(Telefonkönyv!$B$2:$B$63,MATCH('Hívások (2)'!A939,Telefonkönyv!$C$2:$C$63,0)))</f>
        <v>Toldi Tamás ügyintéző</v>
      </c>
      <c r="G939" s="5">
        <f t="shared" si="71"/>
        <v>2225</v>
      </c>
      <c r="H939" s="11" t="b">
        <f t="shared" si="72"/>
        <v>0</v>
      </c>
      <c r="I939" s="11" t="b">
        <f t="shared" si="73"/>
        <v>0</v>
      </c>
      <c r="J939" s="11" t="b">
        <f t="shared" si="74"/>
        <v>1</v>
      </c>
    </row>
    <row r="940" spans="1:10" x14ac:dyDescent="0.25">
      <c r="A940">
        <v>118</v>
      </c>
      <c r="B940" t="s">
        <v>5</v>
      </c>
      <c r="C940" s="3">
        <v>39978.36681712963</v>
      </c>
      <c r="D940" s="3">
        <v>39978.40697916667</v>
      </c>
      <c r="E940" s="2">
        <f t="shared" si="70"/>
        <v>4.016203703940846E-2</v>
      </c>
      <c r="F940" t="str">
        <f>CONCATENATE(INDEX(Telefonkönyv!$A$2:$A$63,MATCH('Hívások (2)'!A940,Telefonkönyv!$C$2:$C$63,0))," ",INDEX(Telefonkönyv!$B$2:$B$63,MATCH('Hívások (2)'!A940,Telefonkönyv!$C$2:$C$63,0)))</f>
        <v>Ondrejó Anna ügyintéző</v>
      </c>
      <c r="G940" s="5">
        <f t="shared" si="71"/>
        <v>4685</v>
      </c>
      <c r="H940" s="11" t="b">
        <f t="shared" si="72"/>
        <v>0</v>
      </c>
      <c r="I940" s="11" t="b">
        <f t="shared" si="73"/>
        <v>0</v>
      </c>
      <c r="J940" s="11" t="b">
        <f t="shared" si="74"/>
        <v>1</v>
      </c>
    </row>
    <row r="941" spans="1:10" x14ac:dyDescent="0.25">
      <c r="A941">
        <v>160</v>
      </c>
      <c r="B941" t="s">
        <v>14</v>
      </c>
      <c r="C941" s="3">
        <v>39978.366863425923</v>
      </c>
      <c r="D941" s="3">
        <v>39978.374189814815</v>
      </c>
      <c r="E941" s="2">
        <f t="shared" si="70"/>
        <v>7.3263888916699216E-3</v>
      </c>
      <c r="F941" t="str">
        <f>CONCATENATE(INDEX(Telefonkönyv!$A$2:$A$63,MATCH('Hívások (2)'!A941,Telefonkönyv!$C$2:$C$63,0))," ",INDEX(Telefonkönyv!$B$2:$B$63,MATCH('Hívások (2)'!A941,Telefonkönyv!$C$2:$C$63,0)))</f>
        <v>Fosztó Gábor ügyintéző</v>
      </c>
      <c r="G941" s="5">
        <f t="shared" si="71"/>
        <v>925</v>
      </c>
      <c r="H941" s="11" t="b">
        <f t="shared" si="72"/>
        <v>0</v>
      </c>
      <c r="I941" s="11" t="b">
        <f t="shared" si="73"/>
        <v>0</v>
      </c>
      <c r="J941" s="11" t="b">
        <f t="shared" si="74"/>
        <v>1</v>
      </c>
    </row>
    <row r="942" spans="1:10" x14ac:dyDescent="0.25">
      <c r="A942">
        <v>156</v>
      </c>
      <c r="B942" t="s">
        <v>7</v>
      </c>
      <c r="C942" s="3">
        <v>39978.367847222224</v>
      </c>
      <c r="D942" s="3">
        <v>39978.375775462962</v>
      </c>
      <c r="E942" s="2">
        <f t="shared" si="70"/>
        <v>7.9282407386926934E-3</v>
      </c>
      <c r="F942" t="str">
        <f>CONCATENATE(INDEX(Telefonkönyv!$A$2:$A$63,MATCH('Hívások (2)'!A942,Telefonkönyv!$C$2:$C$63,0))," ",INDEX(Telefonkönyv!$B$2:$B$63,MATCH('Hívások (2)'!A942,Telefonkönyv!$C$2:$C$63,0)))</f>
        <v>Ormai Nikolett ügyintéző</v>
      </c>
      <c r="G942" s="5">
        <f t="shared" si="71"/>
        <v>950</v>
      </c>
      <c r="H942" s="11" t="b">
        <f t="shared" si="72"/>
        <v>0</v>
      </c>
      <c r="I942" s="11" t="b">
        <f t="shared" si="73"/>
        <v>0</v>
      </c>
      <c r="J942" s="11" t="b">
        <f t="shared" si="74"/>
        <v>1</v>
      </c>
    </row>
    <row r="943" spans="1:10" x14ac:dyDescent="0.25">
      <c r="A943">
        <v>156</v>
      </c>
      <c r="B943" t="s">
        <v>7</v>
      </c>
      <c r="C943" s="3">
        <v>39978.37667824074</v>
      </c>
      <c r="D943" s="3">
        <v>39978.392129629632</v>
      </c>
      <c r="E943" s="2">
        <f t="shared" si="70"/>
        <v>1.545138889196096E-2</v>
      </c>
      <c r="F943" t="str">
        <f>CONCATENATE(INDEX(Telefonkönyv!$A$2:$A$63,MATCH('Hívások (2)'!A943,Telefonkönyv!$C$2:$C$63,0))," ",INDEX(Telefonkönyv!$B$2:$B$63,MATCH('Hívások (2)'!A943,Telefonkönyv!$C$2:$C$63,0)))</f>
        <v>Ormai Nikolett ügyintéző</v>
      </c>
      <c r="G943" s="5">
        <f t="shared" si="71"/>
        <v>1775</v>
      </c>
      <c r="H943" s="11" t="b">
        <f t="shared" si="72"/>
        <v>0</v>
      </c>
      <c r="I943" s="11" t="b">
        <f t="shared" si="73"/>
        <v>0</v>
      </c>
      <c r="J943" s="11" t="b">
        <f t="shared" si="74"/>
        <v>1</v>
      </c>
    </row>
    <row r="944" spans="1:10" x14ac:dyDescent="0.25">
      <c r="A944">
        <v>150</v>
      </c>
      <c r="B944" t="s">
        <v>5</v>
      </c>
      <c r="C944" s="3">
        <v>39978.378067129626</v>
      </c>
      <c r="D944" s="3">
        <v>39978.418865740743</v>
      </c>
      <c r="E944" s="2">
        <f t="shared" si="70"/>
        <v>4.0798611116770189E-2</v>
      </c>
      <c r="F944" t="str">
        <f>CONCATENATE(INDEX(Telefonkönyv!$A$2:$A$63,MATCH('Hívások (2)'!A944,Telefonkönyv!$C$2:$C$63,0))," ",INDEX(Telefonkönyv!$B$2:$B$63,MATCH('Hívások (2)'!A944,Telefonkönyv!$C$2:$C$63,0)))</f>
        <v>Virt Kornél ügyintéző</v>
      </c>
      <c r="G944" s="5">
        <f t="shared" si="71"/>
        <v>4765</v>
      </c>
      <c r="H944" s="11" t="b">
        <f t="shared" si="72"/>
        <v>0</v>
      </c>
      <c r="I944" s="11" t="b">
        <f t="shared" si="73"/>
        <v>0</v>
      </c>
      <c r="J944" s="11" t="b">
        <f t="shared" si="74"/>
        <v>1</v>
      </c>
    </row>
    <row r="945" spans="1:10" x14ac:dyDescent="0.25">
      <c r="A945">
        <v>124</v>
      </c>
      <c r="B945" t="s">
        <v>13</v>
      </c>
      <c r="C945" s="3">
        <v>39978.382800925923</v>
      </c>
      <c r="D945" s="3">
        <v>39978.395509259259</v>
      </c>
      <c r="E945" s="2">
        <f t="shared" si="70"/>
        <v>1.2708333335467614E-2</v>
      </c>
      <c r="F945" t="str">
        <f>CONCATENATE(INDEX(Telefonkönyv!$A$2:$A$63,MATCH('Hívások (2)'!A945,Telefonkönyv!$C$2:$C$63,0))," ",INDEX(Telefonkönyv!$B$2:$B$63,MATCH('Hívások (2)'!A945,Telefonkönyv!$C$2:$C$63,0)))</f>
        <v>Gelencsér László ügyintéző</v>
      </c>
      <c r="G945" s="5">
        <f t="shared" si="71"/>
        <v>1565</v>
      </c>
      <c r="H945" s="11" t="b">
        <f t="shared" si="72"/>
        <v>0</v>
      </c>
      <c r="I945" s="11" t="b">
        <f t="shared" si="73"/>
        <v>0</v>
      </c>
      <c r="J945" s="11" t="b">
        <f t="shared" si="74"/>
        <v>1</v>
      </c>
    </row>
    <row r="946" spans="1:10" x14ac:dyDescent="0.25">
      <c r="A946">
        <v>144</v>
      </c>
      <c r="B946" t="s">
        <v>14</v>
      </c>
      <c r="C946" s="3">
        <v>39978.385243055556</v>
      </c>
      <c r="D946" s="3">
        <v>39978.405150462961</v>
      </c>
      <c r="E946" s="2">
        <f t="shared" si="70"/>
        <v>1.9907407404389232E-2</v>
      </c>
      <c r="F946" t="str">
        <f>CONCATENATE(INDEX(Telefonkönyv!$A$2:$A$63,MATCH('Hívások (2)'!A946,Telefonkönyv!$C$2:$C$63,0))," ",INDEX(Telefonkönyv!$B$2:$B$63,MATCH('Hívások (2)'!A946,Telefonkönyv!$C$2:$C$63,0)))</f>
        <v>Bózsing Gergely ügyintéző</v>
      </c>
      <c r="G946" s="5">
        <f t="shared" si="71"/>
        <v>2365</v>
      </c>
      <c r="H946" s="11" t="b">
        <f t="shared" si="72"/>
        <v>0</v>
      </c>
      <c r="I946" s="11" t="b">
        <f t="shared" si="73"/>
        <v>0</v>
      </c>
      <c r="J946" s="11" t="b">
        <f t="shared" si="74"/>
        <v>1</v>
      </c>
    </row>
    <row r="947" spans="1:10" x14ac:dyDescent="0.25">
      <c r="A947">
        <v>110</v>
      </c>
      <c r="B947" t="s">
        <v>9</v>
      </c>
      <c r="C947" s="3">
        <v>39978.385324074072</v>
      </c>
      <c r="D947" s="3">
        <v>39978.389201388891</v>
      </c>
      <c r="E947" s="2">
        <f t="shared" si="70"/>
        <v>3.8773148189648055E-3</v>
      </c>
      <c r="F947" t="str">
        <f>CONCATENATE(INDEX(Telefonkönyv!$A$2:$A$63,MATCH('Hívások (2)'!A947,Telefonkönyv!$C$2:$C$63,0))," ",INDEX(Telefonkönyv!$B$2:$B$63,MATCH('Hívások (2)'!A947,Telefonkönyv!$C$2:$C$63,0)))</f>
        <v>Tóth Tímea középvezető</v>
      </c>
      <c r="G947" s="5">
        <f t="shared" si="71"/>
        <v>500</v>
      </c>
      <c r="H947" s="11" t="b">
        <f t="shared" si="72"/>
        <v>0</v>
      </c>
      <c r="I947" s="11" t="b">
        <f t="shared" si="73"/>
        <v>0</v>
      </c>
      <c r="J947" s="11" t="b">
        <f t="shared" si="74"/>
        <v>1</v>
      </c>
    </row>
    <row r="948" spans="1:10" x14ac:dyDescent="0.25">
      <c r="A948">
        <v>128</v>
      </c>
      <c r="B948" t="s">
        <v>4</v>
      </c>
      <c r="C948" s="3">
        <v>39978.385358796295</v>
      </c>
      <c r="D948" s="3">
        <v>39978.391493055555</v>
      </c>
      <c r="E948" s="2">
        <f t="shared" si="70"/>
        <v>6.1342592598521151E-3</v>
      </c>
      <c r="F948" t="str">
        <f>CONCATENATE(INDEX(Telefonkönyv!$A$2:$A$63,MATCH('Hívások (2)'!A948,Telefonkönyv!$C$2:$C$63,0))," ",INDEX(Telefonkönyv!$B$2:$B$63,MATCH('Hívások (2)'!A948,Telefonkönyv!$C$2:$C$63,0)))</f>
        <v>Fogarasi Éva ügyintéző</v>
      </c>
      <c r="G948" s="5">
        <f t="shared" si="71"/>
        <v>690</v>
      </c>
      <c r="H948" s="11" t="b">
        <f t="shared" si="72"/>
        <v>0</v>
      </c>
      <c r="I948" s="11" t="b">
        <f t="shared" si="73"/>
        <v>0</v>
      </c>
      <c r="J948" s="11" t="b">
        <f t="shared" si="74"/>
        <v>1</v>
      </c>
    </row>
    <row r="949" spans="1:10" x14ac:dyDescent="0.25">
      <c r="A949">
        <v>160</v>
      </c>
      <c r="B949" t="s">
        <v>14</v>
      </c>
      <c r="C949" s="3">
        <v>39978.386111111111</v>
      </c>
      <c r="D949" s="3">
        <v>39978.397696759261</v>
      </c>
      <c r="E949" s="2">
        <f t="shared" si="70"/>
        <v>1.1585648149775807E-2</v>
      </c>
      <c r="F949" t="str">
        <f>CONCATENATE(INDEX(Telefonkönyv!$A$2:$A$63,MATCH('Hívások (2)'!A949,Telefonkönyv!$C$2:$C$63,0))," ",INDEX(Telefonkönyv!$B$2:$B$63,MATCH('Hívások (2)'!A949,Telefonkönyv!$C$2:$C$63,0)))</f>
        <v>Fosztó Gábor ügyintéző</v>
      </c>
      <c r="G949" s="5">
        <f t="shared" si="71"/>
        <v>1405</v>
      </c>
      <c r="H949" s="11" t="b">
        <f t="shared" si="72"/>
        <v>0</v>
      </c>
      <c r="I949" s="11" t="b">
        <f t="shared" si="73"/>
        <v>0</v>
      </c>
      <c r="J949" s="11" t="b">
        <f t="shared" si="74"/>
        <v>1</v>
      </c>
    </row>
    <row r="950" spans="1:10" x14ac:dyDescent="0.25">
      <c r="A950">
        <v>151</v>
      </c>
      <c r="B950" t="s">
        <v>15</v>
      </c>
      <c r="C950" s="3">
        <v>39978.392997685187</v>
      </c>
      <c r="D950" s="3">
        <v>39978.40829861111</v>
      </c>
      <c r="E950" s="2">
        <f t="shared" si="70"/>
        <v>1.5300925922929309E-2</v>
      </c>
      <c r="F950" t="str">
        <f>CONCATENATE(INDEX(Telefonkönyv!$A$2:$A$63,MATCH('Hívások (2)'!A950,Telefonkönyv!$C$2:$C$63,0))," ",INDEX(Telefonkönyv!$B$2:$B$63,MATCH('Hívások (2)'!A950,Telefonkönyv!$C$2:$C$63,0)))</f>
        <v>Lovas Helga ügyintéző</v>
      </c>
      <c r="G950" s="5">
        <f t="shared" si="71"/>
        <v>2015</v>
      </c>
      <c r="H950" s="11" t="b">
        <f t="shared" si="72"/>
        <v>0</v>
      </c>
      <c r="I950" s="11" t="b">
        <f t="shared" si="73"/>
        <v>0</v>
      </c>
      <c r="J950" s="11" t="b">
        <f t="shared" si="74"/>
        <v>1</v>
      </c>
    </row>
    <row r="951" spans="1:10" x14ac:dyDescent="0.25">
      <c r="A951">
        <v>127</v>
      </c>
      <c r="B951" t="s">
        <v>4</v>
      </c>
      <c r="C951" s="3">
        <v>39978.397060185183</v>
      </c>
      <c r="D951" s="3">
        <v>39978.400358796294</v>
      </c>
      <c r="E951" s="2">
        <f t="shared" si="70"/>
        <v>3.2986111109494232E-3</v>
      </c>
      <c r="F951" t="str">
        <f>CONCATENATE(INDEX(Telefonkönyv!$A$2:$A$63,MATCH('Hívások (2)'!A951,Telefonkönyv!$C$2:$C$63,0))," ",INDEX(Telefonkönyv!$B$2:$B$63,MATCH('Hívások (2)'!A951,Telefonkönyv!$C$2:$C$63,0)))</f>
        <v>Polgár Zsuzsa ügyintéző</v>
      </c>
      <c r="G951" s="5">
        <f t="shared" si="71"/>
        <v>410</v>
      </c>
      <c r="H951" s="11" t="b">
        <f t="shared" si="72"/>
        <v>0</v>
      </c>
      <c r="I951" s="11" t="b">
        <f t="shared" si="73"/>
        <v>0</v>
      </c>
      <c r="J951" s="11" t="b">
        <f t="shared" si="74"/>
        <v>1</v>
      </c>
    </row>
    <row r="952" spans="1:10" x14ac:dyDescent="0.25">
      <c r="A952">
        <v>102</v>
      </c>
      <c r="B952" t="s">
        <v>11</v>
      </c>
      <c r="C952" s="3">
        <v>39978.397164351853</v>
      </c>
      <c r="D952" s="3">
        <v>39978.417118055557</v>
      </c>
      <c r="E952" s="2">
        <f t="shared" si="70"/>
        <v>1.9953703704231884E-2</v>
      </c>
      <c r="F952" t="str">
        <f>CONCATENATE(INDEX(Telefonkönyv!$A$2:$A$63,MATCH('Hívások (2)'!A952,Telefonkönyv!$C$2:$C$63,0))," ",INDEX(Telefonkönyv!$B$2:$B$63,MATCH('Hívások (2)'!A952,Telefonkönyv!$C$2:$C$63,0)))</f>
        <v>Csurgó Tivadar ügyintéző</v>
      </c>
      <c r="G952" s="5">
        <f t="shared" si="71"/>
        <v>2365</v>
      </c>
      <c r="H952" s="11" t="b">
        <f t="shared" si="72"/>
        <v>0</v>
      </c>
      <c r="I952" s="11" t="b">
        <f t="shared" si="73"/>
        <v>0</v>
      </c>
      <c r="J952" s="11" t="b">
        <f t="shared" si="74"/>
        <v>1</v>
      </c>
    </row>
    <row r="953" spans="1:10" x14ac:dyDescent="0.25">
      <c r="A953">
        <v>124</v>
      </c>
      <c r="B953" t="s">
        <v>13</v>
      </c>
      <c r="C953" s="3">
        <v>39978.401597222219</v>
      </c>
      <c r="D953" s="3">
        <v>39978.405590277776</v>
      </c>
      <c r="E953" s="2">
        <f t="shared" si="70"/>
        <v>3.9930555576574989E-3</v>
      </c>
      <c r="F953" t="str">
        <f>CONCATENATE(INDEX(Telefonkönyv!$A$2:$A$63,MATCH('Hívások (2)'!A953,Telefonkönyv!$C$2:$C$63,0))," ",INDEX(Telefonkönyv!$B$2:$B$63,MATCH('Hívások (2)'!A953,Telefonkönyv!$C$2:$C$63,0)))</f>
        <v>Gelencsér László ügyintéző</v>
      </c>
      <c r="G953" s="5">
        <f t="shared" si="71"/>
        <v>525</v>
      </c>
      <c r="H953" s="11" t="b">
        <f t="shared" si="72"/>
        <v>0</v>
      </c>
      <c r="I953" s="11" t="b">
        <f t="shared" si="73"/>
        <v>0</v>
      </c>
      <c r="J953" s="11" t="b">
        <f t="shared" si="74"/>
        <v>1</v>
      </c>
    </row>
    <row r="954" spans="1:10" x14ac:dyDescent="0.25">
      <c r="A954">
        <v>143</v>
      </c>
      <c r="B954" t="s">
        <v>9</v>
      </c>
      <c r="C954" s="3">
        <v>39978.404467592591</v>
      </c>
      <c r="D954" s="3">
        <v>39978.442256944443</v>
      </c>
      <c r="E954" s="2">
        <f t="shared" si="70"/>
        <v>3.77893518525525E-2</v>
      </c>
      <c r="F954" t="str">
        <f>CONCATENATE(INDEX(Telefonkönyv!$A$2:$A$63,MATCH('Hívások (2)'!A954,Telefonkönyv!$C$2:$C$63,0))," ",INDEX(Telefonkönyv!$B$2:$B$63,MATCH('Hívások (2)'!A954,Telefonkönyv!$C$2:$C$63,0)))</f>
        <v>Tringel Franciska ügyintéző</v>
      </c>
      <c r="G954" s="5">
        <f t="shared" si="71"/>
        <v>4175</v>
      </c>
      <c r="H954" s="11" t="b">
        <f t="shared" si="72"/>
        <v>0</v>
      </c>
      <c r="I954" s="11" t="b">
        <f t="shared" si="73"/>
        <v>0</v>
      </c>
      <c r="J954" s="11" t="b">
        <f t="shared" si="74"/>
        <v>1</v>
      </c>
    </row>
    <row r="955" spans="1:10" x14ac:dyDescent="0.25">
      <c r="A955">
        <v>124</v>
      </c>
      <c r="B955" t="s">
        <v>13</v>
      </c>
      <c r="C955" s="3">
        <v>39978.405902777777</v>
      </c>
      <c r="D955" s="3">
        <v>39978.417604166665</v>
      </c>
      <c r="E955" s="2">
        <f t="shared" si="70"/>
        <v>1.17013888884685E-2</v>
      </c>
      <c r="F955" t="str">
        <f>CONCATENATE(INDEX(Telefonkönyv!$A$2:$A$63,MATCH('Hívások (2)'!A955,Telefonkönyv!$C$2:$C$63,0))," ",INDEX(Telefonkönyv!$B$2:$B$63,MATCH('Hívások (2)'!A955,Telefonkönyv!$C$2:$C$63,0)))</f>
        <v>Gelencsér László ügyintéző</v>
      </c>
      <c r="G955" s="5">
        <f t="shared" si="71"/>
        <v>1405</v>
      </c>
      <c r="H955" s="11" t="b">
        <f t="shared" si="72"/>
        <v>0</v>
      </c>
      <c r="I955" s="11" t="b">
        <f t="shared" si="73"/>
        <v>0</v>
      </c>
      <c r="J955" s="11" t="b">
        <f t="shared" si="74"/>
        <v>1</v>
      </c>
    </row>
    <row r="956" spans="1:10" x14ac:dyDescent="0.25">
      <c r="A956">
        <v>132</v>
      </c>
      <c r="B956" t="s">
        <v>5</v>
      </c>
      <c r="C956" s="3">
        <v>39978.407986111109</v>
      </c>
      <c r="D956" s="3">
        <v>39978.428148148145</v>
      </c>
      <c r="E956" s="2">
        <f t="shared" si="70"/>
        <v>2.0162037035333924E-2</v>
      </c>
      <c r="F956" t="str">
        <f>CONCATENATE(INDEX(Telefonkönyv!$A$2:$A$63,MATCH('Hívások (2)'!A956,Telefonkönyv!$C$2:$C$63,0))," ",INDEX(Telefonkönyv!$B$2:$B$63,MATCH('Hívások (2)'!A956,Telefonkönyv!$C$2:$C$63,0)))</f>
        <v>Pap Zsófia ügyintéző</v>
      </c>
      <c r="G956" s="5">
        <f t="shared" si="71"/>
        <v>2445</v>
      </c>
      <c r="H956" s="11" t="b">
        <f t="shared" si="72"/>
        <v>0</v>
      </c>
      <c r="I956" s="11" t="b">
        <f t="shared" si="73"/>
        <v>0</v>
      </c>
      <c r="J956" s="11" t="b">
        <f t="shared" si="74"/>
        <v>1</v>
      </c>
    </row>
    <row r="957" spans="1:10" x14ac:dyDescent="0.25">
      <c r="A957">
        <v>113</v>
      </c>
      <c r="B957" t="s">
        <v>7</v>
      </c>
      <c r="C957" s="3">
        <v>39978.408148148148</v>
      </c>
      <c r="D957" s="3">
        <v>39978.423321759263</v>
      </c>
      <c r="E957" s="2">
        <f t="shared" si="70"/>
        <v>1.5173611114732921E-2</v>
      </c>
      <c r="F957" t="str">
        <f>CONCATENATE(INDEX(Telefonkönyv!$A$2:$A$63,MATCH('Hívások (2)'!A957,Telefonkönyv!$C$2:$C$63,0))," ",INDEX(Telefonkönyv!$B$2:$B$63,MATCH('Hívások (2)'!A957,Telefonkönyv!$C$2:$C$63,0)))</f>
        <v>Toldi Tamás ügyintéző</v>
      </c>
      <c r="G957" s="5">
        <f t="shared" si="71"/>
        <v>1700</v>
      </c>
      <c r="H957" s="11" t="b">
        <f t="shared" si="72"/>
        <v>0</v>
      </c>
      <c r="I957" s="11" t="b">
        <f t="shared" si="73"/>
        <v>0</v>
      </c>
      <c r="J957" s="11" t="b">
        <f t="shared" si="74"/>
        <v>1</v>
      </c>
    </row>
    <row r="958" spans="1:10" x14ac:dyDescent="0.25">
      <c r="A958">
        <v>118</v>
      </c>
      <c r="B958" t="s">
        <v>5</v>
      </c>
      <c r="C958" s="3">
        <v>39978.408159722225</v>
      </c>
      <c r="D958" s="3">
        <v>39978.41065972222</v>
      </c>
      <c r="E958" s="2">
        <f t="shared" si="70"/>
        <v>2.4999999950523488E-3</v>
      </c>
      <c r="F958" t="str">
        <f>CONCATENATE(INDEX(Telefonkönyv!$A$2:$A$63,MATCH('Hívások (2)'!A958,Telefonkönyv!$C$2:$C$63,0))," ",INDEX(Telefonkönyv!$B$2:$B$63,MATCH('Hívások (2)'!A958,Telefonkönyv!$C$2:$C$63,0)))</f>
        <v>Ondrejó Anna ügyintéző</v>
      </c>
      <c r="G958" s="5">
        <f t="shared" si="71"/>
        <v>365</v>
      </c>
      <c r="H958" s="11" t="b">
        <f t="shared" si="72"/>
        <v>0</v>
      </c>
      <c r="I958" s="11" t="b">
        <f t="shared" si="73"/>
        <v>0</v>
      </c>
      <c r="J958" s="11" t="b">
        <f t="shared" si="74"/>
        <v>1</v>
      </c>
    </row>
    <row r="959" spans="1:10" x14ac:dyDescent="0.25">
      <c r="A959">
        <v>133</v>
      </c>
      <c r="B959" t="s">
        <v>15</v>
      </c>
      <c r="C959" s="3">
        <v>39978.408946759257</v>
      </c>
      <c r="D959" s="3">
        <v>39978.417488425926</v>
      </c>
      <c r="E959" s="2">
        <f t="shared" si="70"/>
        <v>8.5416666697710752E-3</v>
      </c>
      <c r="F959" t="str">
        <f>CONCATENATE(INDEX(Telefonkönyv!$A$2:$A$63,MATCH('Hívások (2)'!A959,Telefonkönyv!$C$2:$C$63,0))," ",INDEX(Telefonkönyv!$B$2:$B$63,MATCH('Hívások (2)'!A959,Telefonkönyv!$C$2:$C$63,0)))</f>
        <v>Kálóczi Berta ügyintéző</v>
      </c>
      <c r="G959" s="5">
        <f t="shared" si="71"/>
        <v>1165</v>
      </c>
      <c r="H959" s="11" t="b">
        <f t="shared" si="72"/>
        <v>0</v>
      </c>
      <c r="I959" s="11" t="b">
        <f t="shared" si="73"/>
        <v>0</v>
      </c>
      <c r="J959" s="11" t="b">
        <f t="shared" si="74"/>
        <v>1</v>
      </c>
    </row>
    <row r="960" spans="1:10" x14ac:dyDescent="0.25">
      <c r="A960">
        <v>110</v>
      </c>
      <c r="B960" t="s">
        <v>15</v>
      </c>
      <c r="C960" s="3">
        <v>39978.416238425925</v>
      </c>
      <c r="D960" s="3">
        <v>39978.420277777775</v>
      </c>
      <c r="E960" s="2">
        <f t="shared" si="70"/>
        <v>4.0393518502241932E-3</v>
      </c>
      <c r="F960" t="str">
        <f>CONCATENATE(INDEX(Telefonkönyv!$A$2:$A$63,MATCH('Hívások (2)'!A960,Telefonkönyv!$C$2:$C$63,0))," ",INDEX(Telefonkönyv!$B$2:$B$63,MATCH('Hívások (2)'!A960,Telefonkönyv!$C$2:$C$63,0)))</f>
        <v>Tóth Tímea középvezető</v>
      </c>
      <c r="G960" s="5">
        <f t="shared" si="71"/>
        <v>570</v>
      </c>
      <c r="H960" s="11" t="b">
        <f t="shared" si="72"/>
        <v>0</v>
      </c>
      <c r="I960" s="11" t="b">
        <f t="shared" si="73"/>
        <v>0</v>
      </c>
      <c r="J960" s="11" t="b">
        <f t="shared" si="74"/>
        <v>1</v>
      </c>
    </row>
    <row r="961" spans="1:10" x14ac:dyDescent="0.25">
      <c r="A961">
        <v>162</v>
      </c>
      <c r="B961" t="s">
        <v>5</v>
      </c>
      <c r="C961" s="3">
        <v>39978.417800925927</v>
      </c>
      <c r="D961" s="3">
        <v>39978.439768518518</v>
      </c>
      <c r="E961" s="2">
        <f t="shared" si="70"/>
        <v>2.1967592590954155E-2</v>
      </c>
      <c r="F961" t="str">
        <f>CONCATENATE(INDEX(Telefonkönyv!$A$2:$A$63,MATCH('Hívások (2)'!A961,Telefonkönyv!$C$2:$C$63,0))," ",INDEX(Telefonkönyv!$B$2:$B$63,MATCH('Hívások (2)'!A961,Telefonkönyv!$C$2:$C$63,0)))</f>
        <v>Mészöly Endre ügyintéző</v>
      </c>
      <c r="G961" s="5">
        <f t="shared" si="71"/>
        <v>2605</v>
      </c>
      <c r="H961" s="11" t="b">
        <f t="shared" si="72"/>
        <v>0</v>
      </c>
      <c r="I961" s="11" t="b">
        <f t="shared" si="73"/>
        <v>0</v>
      </c>
      <c r="J961" s="11" t="b">
        <f t="shared" si="74"/>
        <v>1</v>
      </c>
    </row>
    <row r="962" spans="1:10" x14ac:dyDescent="0.25">
      <c r="A962">
        <v>106</v>
      </c>
      <c r="B962" t="s">
        <v>8</v>
      </c>
      <c r="C962" s="3">
        <v>39978.418368055558</v>
      </c>
      <c r="D962" s="3">
        <v>39978.451493055552</v>
      </c>
      <c r="E962" s="2">
        <f t="shared" si="70"/>
        <v>3.3124999994470272E-2</v>
      </c>
      <c r="F962" t="str">
        <f>CONCATENATE(INDEX(Telefonkönyv!$A$2:$A$63,MATCH('Hívások (2)'!A962,Telefonkönyv!$C$2:$C$63,0))," ",INDEX(Telefonkönyv!$B$2:$B$63,MATCH('Hívások (2)'!A962,Telefonkönyv!$C$2:$C$63,0)))</f>
        <v>Kalincsák Hanga ügyintéző</v>
      </c>
      <c r="G962" s="5">
        <f t="shared" si="71"/>
        <v>3885</v>
      </c>
      <c r="H962" s="11" t="b">
        <f t="shared" si="72"/>
        <v>0</v>
      </c>
      <c r="I962" s="11" t="b">
        <f t="shared" si="73"/>
        <v>0</v>
      </c>
      <c r="J962" s="11" t="b">
        <f t="shared" si="74"/>
        <v>1</v>
      </c>
    </row>
    <row r="963" spans="1:10" x14ac:dyDescent="0.25">
      <c r="A963">
        <v>156</v>
      </c>
      <c r="B963" t="s">
        <v>7</v>
      </c>
      <c r="C963" s="3">
        <v>39978.420671296299</v>
      </c>
      <c r="D963" s="3">
        <v>39978.432511574072</v>
      </c>
      <c r="E963" s="2">
        <f t="shared" ref="E963:E1026" si="75">D963-C963</f>
        <v>1.1840277773444541E-2</v>
      </c>
      <c r="F963" t="str">
        <f>CONCATENATE(INDEX(Telefonkönyv!$A$2:$A$63,MATCH('Hívások (2)'!A963,Telefonkönyv!$C$2:$C$63,0))," ",INDEX(Telefonkönyv!$B$2:$B$63,MATCH('Hívások (2)'!A963,Telefonkönyv!$C$2:$C$63,0)))</f>
        <v>Ormai Nikolett ügyintéző</v>
      </c>
      <c r="G963" s="5">
        <f t="shared" ref="G963:G1026" si="76">VLOOKUP(B963,$S$2:$V$13,3,FALSE)+IF(SECOND(E963)=0,MINUTE(E963),MINUTE(E963)+1)*VLOOKUP(B963,$S$2:$V$13,4,FALSE)</f>
        <v>1400</v>
      </c>
      <c r="H963" s="11" t="b">
        <f t="shared" ref="H963:H1026" si="77">AND(MOD($C963+VLOOKUP($B963,$S$2:$T$13,2,TRUE)/24,1)&lt;TIME(9,0,0),MOD($D963+VLOOKUP($B963,$S$2:$T$13,2,TRUE)/24,1)&gt;=TIME(9,0,0))</f>
        <v>0</v>
      </c>
      <c r="I963" s="11" t="b">
        <f t="shared" ref="I963:I1026" si="78">AND(MOD($C963+VLOOKUP($B963,$S$2:$T$13,2,TRUE)/24,1)&lt;=TIME(17,0,0),MOD($D963+VLOOKUP($B963,$S$2:$T$13,2,TRUE)/24,1)&gt;TIME(17,0,0))</f>
        <v>0</v>
      </c>
      <c r="J963" s="11" t="b">
        <f t="shared" ref="J963:J1026" si="79">OR(MOD($C963+VLOOKUP($B963,$S$2:$T$13,2,TRUE)/24,1)&gt;TIME(17,0,0),MOD($D963+VLOOKUP($B963,$S$2:$T$13,2,TRUE)/24,1)&lt;TIME(9,0,0))</f>
        <v>1</v>
      </c>
    </row>
    <row r="964" spans="1:10" x14ac:dyDescent="0.25">
      <c r="A964">
        <v>128</v>
      </c>
      <c r="B964" t="s">
        <v>4</v>
      </c>
      <c r="C964" s="3">
        <v>39978.42291666667</v>
      </c>
      <c r="D964" s="3">
        <v>39978.429583333331</v>
      </c>
      <c r="E964" s="2">
        <f t="shared" si="75"/>
        <v>6.6666666607488878E-3</v>
      </c>
      <c r="F964" t="str">
        <f>CONCATENATE(INDEX(Telefonkönyv!$A$2:$A$63,MATCH('Hívások (2)'!A964,Telefonkönyv!$C$2:$C$63,0))," ",INDEX(Telefonkönyv!$B$2:$B$63,MATCH('Hívások (2)'!A964,Telefonkönyv!$C$2:$C$63,0)))</f>
        <v>Fogarasi Éva ügyintéző</v>
      </c>
      <c r="G964" s="5">
        <f t="shared" si="76"/>
        <v>760</v>
      </c>
      <c r="H964" s="11" t="b">
        <f t="shared" si="77"/>
        <v>0</v>
      </c>
      <c r="I964" s="11" t="b">
        <f t="shared" si="78"/>
        <v>0</v>
      </c>
      <c r="J964" s="11" t="b">
        <f t="shared" si="79"/>
        <v>1</v>
      </c>
    </row>
    <row r="965" spans="1:10" x14ac:dyDescent="0.25">
      <c r="A965">
        <v>110</v>
      </c>
      <c r="B965" t="s">
        <v>10</v>
      </c>
      <c r="C965" s="3">
        <v>39978.424027777779</v>
      </c>
      <c r="D965" s="3">
        <v>39978.445532407408</v>
      </c>
      <c r="E965" s="2">
        <f t="shared" si="75"/>
        <v>2.1504629628907423E-2</v>
      </c>
      <c r="F965" t="str">
        <f>CONCATENATE(INDEX(Telefonkönyv!$A$2:$A$63,MATCH('Hívások (2)'!A965,Telefonkönyv!$C$2:$C$63,0))," ",INDEX(Telefonkönyv!$B$2:$B$63,MATCH('Hívások (2)'!A965,Telefonkönyv!$C$2:$C$63,0)))</f>
        <v>Tóth Tímea középvezető</v>
      </c>
      <c r="G965" s="5">
        <f t="shared" si="76"/>
        <v>2695</v>
      </c>
      <c r="H965" s="11" t="b">
        <f t="shared" si="77"/>
        <v>0</v>
      </c>
      <c r="I965" s="11" t="b">
        <f t="shared" si="78"/>
        <v>0</v>
      </c>
      <c r="J965" s="11" t="b">
        <f t="shared" si="79"/>
        <v>1</v>
      </c>
    </row>
    <row r="966" spans="1:10" x14ac:dyDescent="0.25">
      <c r="A966">
        <v>135</v>
      </c>
      <c r="B966" t="s">
        <v>13</v>
      </c>
      <c r="C966" s="3">
        <v>39978.425543981481</v>
      </c>
      <c r="D966" s="3">
        <v>39978.449050925927</v>
      </c>
      <c r="E966" s="2">
        <f t="shared" si="75"/>
        <v>2.3506944446125999E-2</v>
      </c>
      <c r="F966" t="str">
        <f>CONCATENATE(INDEX(Telefonkönyv!$A$2:$A$63,MATCH('Hívások (2)'!A966,Telefonkönyv!$C$2:$C$63,0))," ",INDEX(Telefonkönyv!$B$2:$B$63,MATCH('Hívások (2)'!A966,Telefonkönyv!$C$2:$C$63,0)))</f>
        <v>Laki Karola ügyintéző</v>
      </c>
      <c r="G966" s="5">
        <f t="shared" si="76"/>
        <v>2765</v>
      </c>
      <c r="H966" s="11" t="b">
        <f t="shared" si="77"/>
        <v>0</v>
      </c>
      <c r="I966" s="11" t="b">
        <f t="shared" si="78"/>
        <v>0</v>
      </c>
      <c r="J966" s="11" t="b">
        <f t="shared" si="79"/>
        <v>1</v>
      </c>
    </row>
    <row r="967" spans="1:10" x14ac:dyDescent="0.25">
      <c r="A967">
        <v>142</v>
      </c>
      <c r="B967" t="s">
        <v>4</v>
      </c>
      <c r="C967" s="3">
        <v>39978.426342592589</v>
      </c>
      <c r="D967" s="3">
        <v>39978.433182870373</v>
      </c>
      <c r="E967" s="2">
        <f t="shared" si="75"/>
        <v>6.8402777833398432E-3</v>
      </c>
      <c r="F967" t="str">
        <f>CONCATENATE(INDEX(Telefonkönyv!$A$2:$A$63,MATCH('Hívások (2)'!A967,Telefonkönyv!$C$2:$C$63,0))," ",INDEX(Telefonkönyv!$B$2:$B$63,MATCH('Hívások (2)'!A967,Telefonkönyv!$C$2:$C$63,0)))</f>
        <v>Varkoly Lili ügyintéző</v>
      </c>
      <c r="G967" s="5">
        <f t="shared" si="76"/>
        <v>760</v>
      </c>
      <c r="H967" s="11" t="b">
        <f t="shared" si="77"/>
        <v>0</v>
      </c>
      <c r="I967" s="11" t="b">
        <f t="shared" si="78"/>
        <v>0</v>
      </c>
      <c r="J967" s="11" t="b">
        <f t="shared" si="79"/>
        <v>1</v>
      </c>
    </row>
    <row r="968" spans="1:10" x14ac:dyDescent="0.25">
      <c r="A968">
        <v>124</v>
      </c>
      <c r="B968" t="s">
        <v>13</v>
      </c>
      <c r="C968" s="3">
        <v>39978.429594907408</v>
      </c>
      <c r="D968" s="3">
        <v>39978.442476851851</v>
      </c>
      <c r="E968" s="2">
        <f t="shared" si="75"/>
        <v>1.2881944443506654E-2</v>
      </c>
      <c r="F968" t="str">
        <f>CONCATENATE(INDEX(Telefonkönyv!$A$2:$A$63,MATCH('Hívások (2)'!A968,Telefonkönyv!$C$2:$C$63,0))," ",INDEX(Telefonkönyv!$B$2:$B$63,MATCH('Hívások (2)'!A968,Telefonkönyv!$C$2:$C$63,0)))</f>
        <v>Gelencsér László ügyintéző</v>
      </c>
      <c r="G968" s="5">
        <f t="shared" si="76"/>
        <v>1565</v>
      </c>
      <c r="H968" s="11" t="b">
        <f t="shared" si="77"/>
        <v>0</v>
      </c>
      <c r="I968" s="11" t="b">
        <f t="shared" si="78"/>
        <v>0</v>
      </c>
      <c r="J968" s="11" t="b">
        <f t="shared" si="79"/>
        <v>1</v>
      </c>
    </row>
    <row r="969" spans="1:10" x14ac:dyDescent="0.25">
      <c r="A969">
        <v>101</v>
      </c>
      <c r="B969" t="s">
        <v>11</v>
      </c>
      <c r="C969" s="3">
        <v>39978.432037037041</v>
      </c>
      <c r="D969" s="3">
        <v>39978.439456018517</v>
      </c>
      <c r="E969" s="2">
        <f t="shared" si="75"/>
        <v>7.4189814768033102E-3</v>
      </c>
      <c r="F969" t="str">
        <f>CONCATENATE(INDEX(Telefonkönyv!$A$2:$A$63,MATCH('Hívások (2)'!A969,Telefonkönyv!$C$2:$C$63,0))," ",INDEX(Telefonkönyv!$B$2:$B$63,MATCH('Hívások (2)'!A969,Telefonkönyv!$C$2:$C$63,0)))</f>
        <v>Szatmári Miklós ügyintéző</v>
      </c>
      <c r="G969" s="5">
        <f t="shared" si="76"/>
        <v>925</v>
      </c>
      <c r="H969" s="11" t="b">
        <f t="shared" si="77"/>
        <v>0</v>
      </c>
      <c r="I969" s="11" t="b">
        <f t="shared" si="78"/>
        <v>0</v>
      </c>
      <c r="J969" s="11" t="b">
        <f t="shared" si="79"/>
        <v>1</v>
      </c>
    </row>
    <row r="970" spans="1:10" x14ac:dyDescent="0.25">
      <c r="A970">
        <v>129</v>
      </c>
      <c r="B970" t="s">
        <v>7</v>
      </c>
      <c r="C970" s="3">
        <v>39978.434050925927</v>
      </c>
      <c r="D970" s="3">
        <v>39978.441724537035</v>
      </c>
      <c r="E970" s="2">
        <f t="shared" si="75"/>
        <v>7.6736111077480018E-3</v>
      </c>
      <c r="F970" t="str">
        <f>CONCATENATE(INDEX(Telefonkönyv!$A$2:$A$63,MATCH('Hívások (2)'!A970,Telefonkönyv!$C$2:$C$63,0))," ",INDEX(Telefonkönyv!$B$2:$B$63,MATCH('Hívások (2)'!A970,Telefonkönyv!$C$2:$C$63,0)))</f>
        <v>Huszár Ildikó középvezető</v>
      </c>
      <c r="G970" s="5">
        <f t="shared" si="76"/>
        <v>950</v>
      </c>
      <c r="H970" s="11" t="b">
        <f t="shared" si="77"/>
        <v>0</v>
      </c>
      <c r="I970" s="11" t="b">
        <f t="shared" si="78"/>
        <v>0</v>
      </c>
      <c r="J970" s="11" t="b">
        <f t="shared" si="79"/>
        <v>1</v>
      </c>
    </row>
    <row r="971" spans="1:10" x14ac:dyDescent="0.25">
      <c r="A971">
        <v>112</v>
      </c>
      <c r="B971" t="s">
        <v>13</v>
      </c>
      <c r="C971" s="3">
        <v>39978.434340277781</v>
      </c>
      <c r="D971" s="3">
        <v>39978.45784722222</v>
      </c>
      <c r="E971" s="2">
        <f t="shared" si="75"/>
        <v>2.3506944438850041E-2</v>
      </c>
      <c r="F971" t="str">
        <f>CONCATENATE(INDEX(Telefonkönyv!$A$2:$A$63,MATCH('Hívások (2)'!A971,Telefonkönyv!$C$2:$C$63,0))," ",INDEX(Telefonkönyv!$B$2:$B$63,MATCH('Hívások (2)'!A971,Telefonkönyv!$C$2:$C$63,0)))</f>
        <v>Tóth Vanda ügyintéző</v>
      </c>
      <c r="G971" s="5">
        <f t="shared" si="76"/>
        <v>2765</v>
      </c>
      <c r="H971" s="11" t="b">
        <f t="shared" si="77"/>
        <v>0</v>
      </c>
      <c r="I971" s="11" t="b">
        <f t="shared" si="78"/>
        <v>0</v>
      </c>
      <c r="J971" s="11" t="b">
        <f t="shared" si="79"/>
        <v>1</v>
      </c>
    </row>
    <row r="972" spans="1:10" x14ac:dyDescent="0.25">
      <c r="A972">
        <v>156</v>
      </c>
      <c r="B972" t="s">
        <v>7</v>
      </c>
      <c r="C972" s="3">
        <v>39978.435624999998</v>
      </c>
      <c r="D972" s="3">
        <v>39978.446168981478</v>
      </c>
      <c r="E972" s="2">
        <f t="shared" si="75"/>
        <v>1.0543981479713693E-2</v>
      </c>
      <c r="F972" t="str">
        <f>CONCATENATE(INDEX(Telefonkönyv!$A$2:$A$63,MATCH('Hívások (2)'!A972,Telefonkönyv!$C$2:$C$63,0))," ",INDEX(Telefonkönyv!$B$2:$B$63,MATCH('Hívások (2)'!A972,Telefonkönyv!$C$2:$C$63,0)))</f>
        <v>Ormai Nikolett ügyintéző</v>
      </c>
      <c r="G972" s="5">
        <f t="shared" si="76"/>
        <v>1250</v>
      </c>
      <c r="H972" s="11" t="b">
        <f t="shared" si="77"/>
        <v>0</v>
      </c>
      <c r="I972" s="11" t="b">
        <f t="shared" si="78"/>
        <v>0</v>
      </c>
      <c r="J972" s="11" t="b">
        <f t="shared" si="79"/>
        <v>1</v>
      </c>
    </row>
    <row r="973" spans="1:10" x14ac:dyDescent="0.25">
      <c r="A973">
        <v>105</v>
      </c>
      <c r="B973" t="s">
        <v>8</v>
      </c>
      <c r="C973" s="3">
        <v>39978.435972222222</v>
      </c>
      <c r="D973" s="3">
        <v>39978.466597222221</v>
      </c>
      <c r="E973" s="2">
        <f t="shared" si="75"/>
        <v>3.0624999999417923E-2</v>
      </c>
      <c r="F973" t="str">
        <f>CONCATENATE(INDEX(Telefonkönyv!$A$2:$A$63,MATCH('Hívások (2)'!A973,Telefonkönyv!$C$2:$C$63,0))," ",INDEX(Telefonkönyv!$B$2:$B$63,MATCH('Hívások (2)'!A973,Telefonkönyv!$C$2:$C$63,0)))</f>
        <v>Vadász Iván középvezető</v>
      </c>
      <c r="G973" s="5">
        <f t="shared" si="76"/>
        <v>3645</v>
      </c>
      <c r="H973" s="11" t="b">
        <f t="shared" si="77"/>
        <v>0</v>
      </c>
      <c r="I973" s="11" t="b">
        <f t="shared" si="78"/>
        <v>0</v>
      </c>
      <c r="J973" s="11" t="b">
        <f t="shared" si="79"/>
        <v>1</v>
      </c>
    </row>
    <row r="974" spans="1:10" x14ac:dyDescent="0.25">
      <c r="A974">
        <v>102</v>
      </c>
      <c r="B974" t="s">
        <v>11</v>
      </c>
      <c r="C974" s="3">
        <v>39978.445439814815</v>
      </c>
      <c r="D974" s="3">
        <v>39978.473726851851</v>
      </c>
      <c r="E974" s="2">
        <f t="shared" si="75"/>
        <v>2.8287037035624962E-2</v>
      </c>
      <c r="F974" t="str">
        <f>CONCATENATE(INDEX(Telefonkönyv!$A$2:$A$63,MATCH('Hívások (2)'!A974,Telefonkönyv!$C$2:$C$63,0))," ",INDEX(Telefonkönyv!$B$2:$B$63,MATCH('Hívások (2)'!A974,Telefonkönyv!$C$2:$C$63,0)))</f>
        <v>Csurgó Tivadar ügyintéző</v>
      </c>
      <c r="G974" s="5">
        <f t="shared" si="76"/>
        <v>3325</v>
      </c>
      <c r="H974" s="11" t="b">
        <f t="shared" si="77"/>
        <v>0</v>
      </c>
      <c r="I974" s="11" t="b">
        <f t="shared" si="78"/>
        <v>0</v>
      </c>
      <c r="J974" s="11" t="b">
        <f t="shared" si="79"/>
        <v>1</v>
      </c>
    </row>
    <row r="975" spans="1:10" x14ac:dyDescent="0.25">
      <c r="A975">
        <v>151</v>
      </c>
      <c r="B975" t="s">
        <v>15</v>
      </c>
      <c r="C975" s="3">
        <v>39978.449178240742</v>
      </c>
      <c r="D975" s="3">
        <v>39978.48809027778</v>
      </c>
      <c r="E975" s="2">
        <f t="shared" si="75"/>
        <v>3.8912037038244307E-2</v>
      </c>
      <c r="F975" t="str">
        <f>CONCATENATE(INDEX(Telefonkönyv!$A$2:$A$63,MATCH('Hívások (2)'!A975,Telefonkönyv!$C$2:$C$63,0))," ",INDEX(Telefonkönyv!$B$2:$B$63,MATCH('Hívások (2)'!A975,Telefonkönyv!$C$2:$C$63,0)))</f>
        <v>Lovas Helga ügyintéző</v>
      </c>
      <c r="G975" s="5">
        <f t="shared" si="76"/>
        <v>4905</v>
      </c>
      <c r="H975" s="11" t="b">
        <f t="shared" si="77"/>
        <v>0</v>
      </c>
      <c r="I975" s="11" t="b">
        <f t="shared" si="78"/>
        <v>0</v>
      </c>
      <c r="J975" s="11" t="b">
        <f t="shared" si="79"/>
        <v>1</v>
      </c>
    </row>
    <row r="976" spans="1:10" x14ac:dyDescent="0.25">
      <c r="A976">
        <v>129</v>
      </c>
      <c r="B976" t="s">
        <v>5</v>
      </c>
      <c r="C976" s="3">
        <v>39978.45853009259</v>
      </c>
      <c r="D976" s="3">
        <v>39978.460034722222</v>
      </c>
      <c r="E976" s="2">
        <f t="shared" si="75"/>
        <v>1.5046296321088448E-3</v>
      </c>
      <c r="F976" t="str">
        <f>CONCATENATE(INDEX(Telefonkönyv!$A$2:$A$63,MATCH('Hívások (2)'!A976,Telefonkönyv!$C$2:$C$63,0))," ",INDEX(Telefonkönyv!$B$2:$B$63,MATCH('Hívások (2)'!A976,Telefonkönyv!$C$2:$C$63,0)))</f>
        <v>Huszár Ildikó középvezető</v>
      </c>
      <c r="G976" s="5">
        <f t="shared" si="76"/>
        <v>285</v>
      </c>
      <c r="H976" s="11" t="b">
        <f t="shared" si="77"/>
        <v>0</v>
      </c>
      <c r="I976" s="11" t="b">
        <f t="shared" si="78"/>
        <v>0</v>
      </c>
      <c r="J976" s="11" t="b">
        <f t="shared" si="79"/>
        <v>1</v>
      </c>
    </row>
    <row r="977" spans="1:10" x14ac:dyDescent="0.25">
      <c r="A977">
        <v>142</v>
      </c>
      <c r="B977" t="s">
        <v>4</v>
      </c>
      <c r="C977" s="3">
        <v>39978.458599537036</v>
      </c>
      <c r="D977" s="3">
        <v>39978.499224537038</v>
      </c>
      <c r="E977" s="2">
        <f t="shared" si="75"/>
        <v>4.0625000001455192E-2</v>
      </c>
      <c r="F977" t="str">
        <f>CONCATENATE(INDEX(Telefonkönyv!$A$2:$A$63,MATCH('Hívások (2)'!A977,Telefonkönyv!$C$2:$C$63,0))," ",INDEX(Telefonkönyv!$B$2:$B$63,MATCH('Hívások (2)'!A977,Telefonkönyv!$C$2:$C$63,0)))</f>
        <v>Varkoly Lili ügyintéző</v>
      </c>
      <c r="G977" s="5">
        <f t="shared" si="76"/>
        <v>4190</v>
      </c>
      <c r="H977" s="11" t="b">
        <f t="shared" si="77"/>
        <v>0</v>
      </c>
      <c r="I977" s="11" t="b">
        <f t="shared" si="78"/>
        <v>0</v>
      </c>
      <c r="J977" s="11" t="b">
        <f t="shared" si="79"/>
        <v>1</v>
      </c>
    </row>
    <row r="978" spans="1:10" x14ac:dyDescent="0.25">
      <c r="A978">
        <v>153</v>
      </c>
      <c r="B978" t="s">
        <v>7</v>
      </c>
      <c r="C978" s="3">
        <v>39978.459039351852</v>
      </c>
      <c r="D978" s="3">
        <v>39978.494745370372</v>
      </c>
      <c r="E978" s="2">
        <f t="shared" si="75"/>
        <v>3.570601851970423E-2</v>
      </c>
      <c r="F978" t="str">
        <f>CONCATENATE(INDEX(Telefonkönyv!$A$2:$A$63,MATCH('Hívások (2)'!A978,Telefonkönyv!$C$2:$C$63,0))," ",INDEX(Telefonkönyv!$B$2:$B$63,MATCH('Hívások (2)'!A978,Telefonkönyv!$C$2:$C$63,0)))</f>
        <v>Bozsó Zsolt ügyintéző</v>
      </c>
      <c r="G978" s="5">
        <f t="shared" si="76"/>
        <v>3950</v>
      </c>
      <c r="H978" s="11" t="b">
        <f t="shared" si="77"/>
        <v>0</v>
      </c>
      <c r="I978" s="11" t="b">
        <f t="shared" si="78"/>
        <v>0</v>
      </c>
      <c r="J978" s="11" t="b">
        <f t="shared" si="79"/>
        <v>1</v>
      </c>
    </row>
    <row r="979" spans="1:10" x14ac:dyDescent="0.25">
      <c r="A979">
        <v>149</v>
      </c>
      <c r="B979" t="s">
        <v>15</v>
      </c>
      <c r="C979" s="3">
        <v>39978.459837962961</v>
      </c>
      <c r="D979" s="3">
        <v>39978.486840277779</v>
      </c>
      <c r="E979" s="2">
        <f t="shared" si="75"/>
        <v>2.7002314818673767E-2</v>
      </c>
      <c r="F979" t="str">
        <f>CONCATENATE(INDEX(Telefonkönyv!$A$2:$A$63,MATCH('Hívások (2)'!A979,Telefonkönyv!$C$2:$C$63,0))," ",INDEX(Telefonkönyv!$B$2:$B$63,MATCH('Hívások (2)'!A979,Telefonkönyv!$C$2:$C$63,0)))</f>
        <v>Kerekes Zoltán középvezető</v>
      </c>
      <c r="G979" s="5">
        <f t="shared" si="76"/>
        <v>3375</v>
      </c>
      <c r="H979" s="11" t="b">
        <f t="shared" si="77"/>
        <v>0</v>
      </c>
      <c r="I979" s="11" t="b">
        <f t="shared" si="78"/>
        <v>0</v>
      </c>
      <c r="J979" s="11" t="b">
        <f t="shared" si="79"/>
        <v>1</v>
      </c>
    </row>
    <row r="980" spans="1:10" x14ac:dyDescent="0.25">
      <c r="A980">
        <v>113</v>
      </c>
      <c r="B980" t="s">
        <v>7</v>
      </c>
      <c r="C980" s="3">
        <v>39978.460601851853</v>
      </c>
      <c r="D980" s="3">
        <v>39978.498564814814</v>
      </c>
      <c r="E980" s="2">
        <f t="shared" si="75"/>
        <v>3.796296296059154E-2</v>
      </c>
      <c r="F980" t="str">
        <f>CONCATENATE(INDEX(Telefonkönyv!$A$2:$A$63,MATCH('Hívások (2)'!A980,Telefonkönyv!$C$2:$C$63,0))," ",INDEX(Telefonkönyv!$B$2:$B$63,MATCH('Hívások (2)'!A980,Telefonkönyv!$C$2:$C$63,0)))</f>
        <v>Toldi Tamás ügyintéző</v>
      </c>
      <c r="G980" s="5">
        <f t="shared" si="76"/>
        <v>4175</v>
      </c>
      <c r="H980" s="11" t="b">
        <f t="shared" si="77"/>
        <v>0</v>
      </c>
      <c r="I980" s="11" t="b">
        <f t="shared" si="78"/>
        <v>0</v>
      </c>
      <c r="J980" s="11" t="b">
        <f t="shared" si="79"/>
        <v>1</v>
      </c>
    </row>
    <row r="981" spans="1:10" x14ac:dyDescent="0.25">
      <c r="A981">
        <v>119</v>
      </c>
      <c r="B981" t="s">
        <v>10</v>
      </c>
      <c r="C981" s="3">
        <v>39978.464085648149</v>
      </c>
      <c r="D981" s="3">
        <v>39978.484502314815</v>
      </c>
      <c r="E981" s="2">
        <f t="shared" si="75"/>
        <v>2.0416666666278616E-2</v>
      </c>
      <c r="F981" t="str">
        <f>CONCATENATE(INDEX(Telefonkönyv!$A$2:$A$63,MATCH('Hívások (2)'!A981,Telefonkönyv!$C$2:$C$63,0))," ",INDEX(Telefonkönyv!$B$2:$B$63,MATCH('Hívások (2)'!A981,Telefonkönyv!$C$2:$C$63,0)))</f>
        <v>Kövér Krisztina ügyintéző</v>
      </c>
      <c r="G981" s="5">
        <f t="shared" si="76"/>
        <v>2610</v>
      </c>
      <c r="H981" s="11" t="b">
        <f t="shared" si="77"/>
        <v>0</v>
      </c>
      <c r="I981" s="11" t="b">
        <f t="shared" si="78"/>
        <v>0</v>
      </c>
      <c r="J981" s="11" t="b">
        <f t="shared" si="79"/>
        <v>1</v>
      </c>
    </row>
    <row r="982" spans="1:10" x14ac:dyDescent="0.25">
      <c r="A982">
        <v>150</v>
      </c>
      <c r="B982" t="s">
        <v>5</v>
      </c>
      <c r="C982" s="3">
        <v>39978.467743055553</v>
      </c>
      <c r="D982" s="3">
        <v>39978.495115740741</v>
      </c>
      <c r="E982" s="2">
        <f t="shared" si="75"/>
        <v>2.7372685188311152E-2</v>
      </c>
      <c r="F982" t="str">
        <f>CONCATENATE(INDEX(Telefonkönyv!$A$2:$A$63,MATCH('Hívások (2)'!A982,Telefonkönyv!$C$2:$C$63,0))," ",INDEX(Telefonkönyv!$B$2:$B$63,MATCH('Hívások (2)'!A982,Telefonkönyv!$C$2:$C$63,0)))</f>
        <v>Virt Kornél ügyintéző</v>
      </c>
      <c r="G982" s="5">
        <f t="shared" si="76"/>
        <v>3245</v>
      </c>
      <c r="H982" s="11" t="b">
        <f t="shared" si="77"/>
        <v>0</v>
      </c>
      <c r="I982" s="11" t="b">
        <f t="shared" si="78"/>
        <v>0</v>
      </c>
      <c r="J982" s="11" t="b">
        <f t="shared" si="79"/>
        <v>1</v>
      </c>
    </row>
    <row r="983" spans="1:10" x14ac:dyDescent="0.25">
      <c r="A983">
        <v>126</v>
      </c>
      <c r="B983" t="s">
        <v>4</v>
      </c>
      <c r="C983" s="3">
        <v>39978.473981481482</v>
      </c>
      <c r="D983" s="3">
        <v>39978.479398148149</v>
      </c>
      <c r="E983" s="2">
        <f t="shared" si="75"/>
        <v>5.4166666668606922E-3</v>
      </c>
      <c r="F983" t="str">
        <f>CONCATENATE(INDEX(Telefonkönyv!$A$2:$A$63,MATCH('Hívások (2)'!A983,Telefonkönyv!$C$2:$C$63,0))," ",INDEX(Telefonkönyv!$B$2:$B$63,MATCH('Hívások (2)'!A983,Telefonkönyv!$C$2:$C$63,0)))</f>
        <v>Hadviga Márton ügyintéző</v>
      </c>
      <c r="G983" s="5">
        <f t="shared" si="76"/>
        <v>620</v>
      </c>
      <c r="H983" s="11" t="b">
        <f t="shared" si="77"/>
        <v>0</v>
      </c>
      <c r="I983" s="11" t="b">
        <f t="shared" si="78"/>
        <v>0</v>
      </c>
      <c r="J983" s="11" t="b">
        <f t="shared" si="79"/>
        <v>1</v>
      </c>
    </row>
    <row r="984" spans="1:10" x14ac:dyDescent="0.25">
      <c r="A984">
        <v>160</v>
      </c>
      <c r="B984" t="s">
        <v>14</v>
      </c>
      <c r="C984" s="3">
        <v>39978.474340277775</v>
      </c>
      <c r="D984" s="3">
        <v>39978.515509259261</v>
      </c>
      <c r="E984" s="2">
        <f t="shared" si="75"/>
        <v>4.1168981486407574E-2</v>
      </c>
      <c r="F984" t="str">
        <f>CONCATENATE(INDEX(Telefonkönyv!$A$2:$A$63,MATCH('Hívások (2)'!A984,Telefonkönyv!$C$2:$C$63,0))," ",INDEX(Telefonkönyv!$B$2:$B$63,MATCH('Hívások (2)'!A984,Telefonkönyv!$C$2:$C$63,0)))</f>
        <v>Fosztó Gábor ügyintéző</v>
      </c>
      <c r="G984" s="5">
        <f t="shared" si="76"/>
        <v>4845</v>
      </c>
      <c r="H984" s="11" t="b">
        <f t="shared" si="77"/>
        <v>0</v>
      </c>
      <c r="I984" s="11" t="b">
        <f t="shared" si="78"/>
        <v>0</v>
      </c>
      <c r="J984" s="11" t="b">
        <f t="shared" si="79"/>
        <v>1</v>
      </c>
    </row>
    <row r="985" spans="1:10" x14ac:dyDescent="0.25">
      <c r="A985">
        <v>107</v>
      </c>
      <c r="B985" t="s">
        <v>7</v>
      </c>
      <c r="C985" s="3">
        <v>39978.477731481478</v>
      </c>
      <c r="D985" s="3">
        <v>39978.496192129627</v>
      </c>
      <c r="E985" s="2">
        <f t="shared" si="75"/>
        <v>1.8460648148902692E-2</v>
      </c>
      <c r="F985" t="str">
        <f>CONCATENATE(INDEX(Telefonkönyv!$A$2:$A$63,MATCH('Hívások (2)'!A985,Telefonkönyv!$C$2:$C$63,0))," ",INDEX(Telefonkönyv!$B$2:$B$63,MATCH('Hívások (2)'!A985,Telefonkönyv!$C$2:$C$63,0)))</f>
        <v>Gál Fruzsina ügyintéző</v>
      </c>
      <c r="G985" s="5">
        <f t="shared" si="76"/>
        <v>2075</v>
      </c>
      <c r="H985" s="11" t="b">
        <f t="shared" si="77"/>
        <v>0</v>
      </c>
      <c r="I985" s="11" t="b">
        <f t="shared" si="78"/>
        <v>0</v>
      </c>
      <c r="J985" s="11" t="b">
        <f t="shared" si="79"/>
        <v>1</v>
      </c>
    </row>
    <row r="986" spans="1:10" x14ac:dyDescent="0.25">
      <c r="A986">
        <v>116</v>
      </c>
      <c r="B986" t="s">
        <v>9</v>
      </c>
      <c r="C986" s="3">
        <v>39978.483414351853</v>
      </c>
      <c r="D986" s="3">
        <v>39978.487881944442</v>
      </c>
      <c r="E986" s="2">
        <f t="shared" si="75"/>
        <v>4.4675925892079249E-3</v>
      </c>
      <c r="F986" t="str">
        <f>CONCATENATE(INDEX(Telefonkönyv!$A$2:$A$63,MATCH('Hívások (2)'!A986,Telefonkönyv!$C$2:$C$63,0))," ",INDEX(Telefonkönyv!$B$2:$B$63,MATCH('Hívások (2)'!A986,Telefonkönyv!$C$2:$C$63,0)))</f>
        <v>Mák Anna ügyintéző</v>
      </c>
      <c r="G986" s="5">
        <f t="shared" si="76"/>
        <v>575</v>
      </c>
      <c r="H986" s="11" t="b">
        <f t="shared" si="77"/>
        <v>0</v>
      </c>
      <c r="I986" s="11" t="b">
        <f t="shared" si="78"/>
        <v>0</v>
      </c>
      <c r="J986" s="11" t="b">
        <f t="shared" si="79"/>
        <v>1</v>
      </c>
    </row>
    <row r="987" spans="1:10" x14ac:dyDescent="0.25">
      <c r="A987">
        <v>135</v>
      </c>
      <c r="B987" t="s">
        <v>13</v>
      </c>
      <c r="C987" s="3">
        <v>39978.483969907407</v>
      </c>
      <c r="D987" s="3">
        <v>39978.501504629632</v>
      </c>
      <c r="E987" s="2">
        <f t="shared" si="75"/>
        <v>1.7534722224809229E-2</v>
      </c>
      <c r="F987" t="str">
        <f>CONCATENATE(INDEX(Telefonkönyv!$A$2:$A$63,MATCH('Hívások (2)'!A987,Telefonkönyv!$C$2:$C$63,0))," ",INDEX(Telefonkönyv!$B$2:$B$63,MATCH('Hívások (2)'!A987,Telefonkönyv!$C$2:$C$63,0)))</f>
        <v>Laki Karola ügyintéző</v>
      </c>
      <c r="G987" s="5">
        <f t="shared" si="76"/>
        <v>2125</v>
      </c>
      <c r="H987" s="11" t="b">
        <f t="shared" si="77"/>
        <v>0</v>
      </c>
      <c r="I987" s="11" t="b">
        <f t="shared" si="78"/>
        <v>0</v>
      </c>
      <c r="J987" s="11" t="b">
        <f t="shared" si="79"/>
        <v>1</v>
      </c>
    </row>
    <row r="988" spans="1:10" x14ac:dyDescent="0.25">
      <c r="A988">
        <v>121</v>
      </c>
      <c r="B988" t="s">
        <v>7</v>
      </c>
      <c r="C988" s="3">
        <v>39978.485208333332</v>
      </c>
      <c r="D988" s="3">
        <v>39978.511759259258</v>
      </c>
      <c r="E988" s="2">
        <f t="shared" si="75"/>
        <v>2.6550925926130731E-2</v>
      </c>
      <c r="F988" t="str">
        <f>CONCATENATE(INDEX(Telefonkönyv!$A$2:$A$63,MATCH('Hívások (2)'!A988,Telefonkönyv!$C$2:$C$63,0))," ",INDEX(Telefonkönyv!$B$2:$B$63,MATCH('Hívások (2)'!A988,Telefonkönyv!$C$2:$C$63,0)))</f>
        <v>Palles Katalin ügyintéző</v>
      </c>
      <c r="G988" s="5">
        <f t="shared" si="76"/>
        <v>2975</v>
      </c>
      <c r="H988" s="11" t="b">
        <f t="shared" si="77"/>
        <v>0</v>
      </c>
      <c r="I988" s="11" t="b">
        <f t="shared" si="78"/>
        <v>0</v>
      </c>
      <c r="J988" s="11" t="b">
        <f t="shared" si="79"/>
        <v>1</v>
      </c>
    </row>
    <row r="989" spans="1:10" x14ac:dyDescent="0.25">
      <c r="A989">
        <v>116</v>
      </c>
      <c r="B989" t="s">
        <v>9</v>
      </c>
      <c r="C989" s="3">
        <v>39978.492766203701</v>
      </c>
      <c r="D989" s="3">
        <v>39978.497719907406</v>
      </c>
      <c r="E989" s="2">
        <f t="shared" si="75"/>
        <v>4.9537037048139609E-3</v>
      </c>
      <c r="F989" t="str">
        <f>CONCATENATE(INDEX(Telefonkönyv!$A$2:$A$63,MATCH('Hívások (2)'!A989,Telefonkönyv!$C$2:$C$63,0))," ",INDEX(Telefonkönyv!$B$2:$B$63,MATCH('Hívások (2)'!A989,Telefonkönyv!$C$2:$C$63,0)))</f>
        <v>Mák Anna ügyintéző</v>
      </c>
      <c r="G989" s="5">
        <f t="shared" si="76"/>
        <v>650</v>
      </c>
      <c r="H989" s="11" t="b">
        <f t="shared" si="77"/>
        <v>0</v>
      </c>
      <c r="I989" s="11" t="b">
        <f t="shared" si="78"/>
        <v>0</v>
      </c>
      <c r="J989" s="11" t="b">
        <f t="shared" si="79"/>
        <v>1</v>
      </c>
    </row>
    <row r="990" spans="1:10" x14ac:dyDescent="0.25">
      <c r="A990">
        <v>161</v>
      </c>
      <c r="B990" t="s">
        <v>9</v>
      </c>
      <c r="C990" s="3">
        <v>39978.494097222225</v>
      </c>
      <c r="D990" s="3">
        <v>39978.502893518518</v>
      </c>
      <c r="E990" s="2">
        <f t="shared" si="75"/>
        <v>8.7962962934398092E-3</v>
      </c>
      <c r="F990" t="str">
        <f>CONCATENATE(INDEX(Telefonkönyv!$A$2:$A$63,MATCH('Hívások (2)'!A990,Telefonkönyv!$C$2:$C$63,0))," ",INDEX(Telefonkönyv!$B$2:$B$63,MATCH('Hívások (2)'!A990,Telefonkönyv!$C$2:$C$63,0)))</f>
        <v>Gál Pál ügyintéző</v>
      </c>
      <c r="G990" s="5">
        <f t="shared" si="76"/>
        <v>1025</v>
      </c>
      <c r="H990" s="11" t="b">
        <f t="shared" si="77"/>
        <v>0</v>
      </c>
      <c r="I990" s="11" t="b">
        <f t="shared" si="78"/>
        <v>0</v>
      </c>
      <c r="J990" s="11" t="b">
        <f t="shared" si="79"/>
        <v>1</v>
      </c>
    </row>
    <row r="991" spans="1:10" x14ac:dyDescent="0.25">
      <c r="A991">
        <v>102</v>
      </c>
      <c r="B991" t="s">
        <v>11</v>
      </c>
      <c r="C991" s="3">
        <v>39978.49523148148</v>
      </c>
      <c r="D991" s="3">
        <v>39978.520486111112</v>
      </c>
      <c r="E991" s="2">
        <f t="shared" si="75"/>
        <v>2.5254629632399883E-2</v>
      </c>
      <c r="F991" t="str">
        <f>CONCATENATE(INDEX(Telefonkönyv!$A$2:$A$63,MATCH('Hívások (2)'!A991,Telefonkönyv!$C$2:$C$63,0))," ",INDEX(Telefonkönyv!$B$2:$B$63,MATCH('Hívások (2)'!A991,Telefonkönyv!$C$2:$C$63,0)))</f>
        <v>Csurgó Tivadar ügyintéző</v>
      </c>
      <c r="G991" s="5">
        <f t="shared" si="76"/>
        <v>3005</v>
      </c>
      <c r="H991" s="11" t="b">
        <f t="shared" si="77"/>
        <v>0</v>
      </c>
      <c r="I991" s="11" t="b">
        <f t="shared" si="78"/>
        <v>0</v>
      </c>
      <c r="J991" s="11" t="b">
        <f t="shared" si="79"/>
        <v>1</v>
      </c>
    </row>
    <row r="992" spans="1:10" x14ac:dyDescent="0.25">
      <c r="A992">
        <v>119</v>
      </c>
      <c r="B992" t="s">
        <v>10</v>
      </c>
      <c r="C992" s="3">
        <v>39978.496446759258</v>
      </c>
      <c r="D992" s="3">
        <v>39978.508738425924</v>
      </c>
      <c r="E992" s="2">
        <f t="shared" si="75"/>
        <v>1.2291666665987577E-2</v>
      </c>
      <c r="F992" t="str">
        <f>CONCATENATE(INDEX(Telefonkönyv!$A$2:$A$63,MATCH('Hívások (2)'!A992,Telefonkönyv!$C$2:$C$63,0))," ",INDEX(Telefonkönyv!$B$2:$B$63,MATCH('Hívások (2)'!A992,Telefonkönyv!$C$2:$C$63,0)))</f>
        <v>Kövér Krisztina ügyintéző</v>
      </c>
      <c r="G992" s="5">
        <f t="shared" si="76"/>
        <v>1590</v>
      </c>
      <c r="H992" s="11" t="b">
        <f t="shared" si="77"/>
        <v>0</v>
      </c>
      <c r="I992" s="11" t="b">
        <f t="shared" si="78"/>
        <v>0</v>
      </c>
      <c r="J992" s="11" t="b">
        <f t="shared" si="79"/>
        <v>1</v>
      </c>
    </row>
    <row r="993" spans="1:10" x14ac:dyDescent="0.25">
      <c r="A993">
        <v>152</v>
      </c>
      <c r="B993" t="s">
        <v>6</v>
      </c>
      <c r="C993" s="3">
        <v>39978.49726851852</v>
      </c>
      <c r="D993" s="3">
        <v>39978.519305555557</v>
      </c>
      <c r="E993" s="2">
        <f t="shared" si="75"/>
        <v>2.2037037037080154E-2</v>
      </c>
      <c r="F993" t="str">
        <f>CONCATENATE(INDEX(Telefonkönyv!$A$2:$A$63,MATCH('Hívások (2)'!A993,Telefonkönyv!$C$2:$C$63,0))," ",INDEX(Telefonkönyv!$B$2:$B$63,MATCH('Hívások (2)'!A993,Telefonkönyv!$C$2:$C$63,0)))</f>
        <v>Viola Klára ügyintéző</v>
      </c>
      <c r="G993" s="5">
        <f t="shared" si="76"/>
        <v>2605</v>
      </c>
      <c r="H993" s="11" t="b">
        <f t="shared" si="77"/>
        <v>0</v>
      </c>
      <c r="I993" s="11" t="b">
        <f t="shared" si="78"/>
        <v>0</v>
      </c>
      <c r="J993" s="11" t="b">
        <f t="shared" si="79"/>
        <v>1</v>
      </c>
    </row>
    <row r="994" spans="1:10" x14ac:dyDescent="0.25">
      <c r="A994">
        <v>110</v>
      </c>
      <c r="B994" t="s">
        <v>13</v>
      </c>
      <c r="C994" s="3">
        <v>39978.499456018515</v>
      </c>
      <c r="D994" s="3">
        <v>39978.530243055553</v>
      </c>
      <c r="E994" s="2">
        <f t="shared" si="75"/>
        <v>3.0787037037953269E-2</v>
      </c>
      <c r="F994" t="str">
        <f>CONCATENATE(INDEX(Telefonkönyv!$A$2:$A$63,MATCH('Hívások (2)'!A994,Telefonkönyv!$C$2:$C$63,0))," ",INDEX(Telefonkönyv!$B$2:$B$63,MATCH('Hívások (2)'!A994,Telefonkönyv!$C$2:$C$63,0)))</f>
        <v>Tóth Tímea középvezető</v>
      </c>
      <c r="G994" s="5">
        <f t="shared" si="76"/>
        <v>3645</v>
      </c>
      <c r="H994" s="11" t="b">
        <f t="shared" si="77"/>
        <v>0</v>
      </c>
      <c r="I994" s="11" t="b">
        <f t="shared" si="78"/>
        <v>0</v>
      </c>
      <c r="J994" s="11" t="b">
        <f t="shared" si="79"/>
        <v>1</v>
      </c>
    </row>
    <row r="995" spans="1:10" x14ac:dyDescent="0.25">
      <c r="A995">
        <v>157</v>
      </c>
      <c r="B995" t="s">
        <v>6</v>
      </c>
      <c r="C995" s="3">
        <v>39978.506192129629</v>
      </c>
      <c r="D995" s="3">
        <v>39978.52140046296</v>
      </c>
      <c r="E995" s="2">
        <f t="shared" si="75"/>
        <v>1.5208333330519963E-2</v>
      </c>
      <c r="F995" t="str">
        <f>CONCATENATE(INDEX(Telefonkönyv!$A$2:$A$63,MATCH('Hívások (2)'!A995,Telefonkönyv!$C$2:$C$63,0))," ",INDEX(Telefonkönyv!$B$2:$B$63,MATCH('Hívások (2)'!A995,Telefonkönyv!$C$2:$C$63,0)))</f>
        <v>Tardos György ügyintéző</v>
      </c>
      <c r="G995" s="5">
        <f t="shared" si="76"/>
        <v>1805</v>
      </c>
      <c r="H995" s="11" t="b">
        <f t="shared" si="77"/>
        <v>0</v>
      </c>
      <c r="I995" s="11" t="b">
        <f t="shared" si="78"/>
        <v>0</v>
      </c>
      <c r="J995" s="11" t="b">
        <f t="shared" si="79"/>
        <v>1</v>
      </c>
    </row>
    <row r="996" spans="1:10" x14ac:dyDescent="0.25">
      <c r="A996">
        <v>155</v>
      </c>
      <c r="B996" t="s">
        <v>9</v>
      </c>
      <c r="C996" s="3">
        <v>39978.508148148147</v>
      </c>
      <c r="D996" s="3">
        <v>39978.515405092592</v>
      </c>
      <c r="E996" s="2">
        <f t="shared" si="75"/>
        <v>7.2569444455439225E-3</v>
      </c>
      <c r="F996" t="str">
        <f>CONCATENATE(INDEX(Telefonkönyv!$A$2:$A$63,MATCH('Hívások (2)'!A996,Telefonkönyv!$C$2:$C$63,0))," ",INDEX(Telefonkönyv!$B$2:$B$63,MATCH('Hívások (2)'!A996,Telefonkönyv!$C$2:$C$63,0)))</f>
        <v>Bölöni Antal ügyintéző</v>
      </c>
      <c r="G996" s="5">
        <f t="shared" si="76"/>
        <v>875</v>
      </c>
      <c r="H996" s="11" t="b">
        <f t="shared" si="77"/>
        <v>0</v>
      </c>
      <c r="I996" s="11" t="b">
        <f t="shared" si="78"/>
        <v>0</v>
      </c>
      <c r="J996" s="11" t="b">
        <f t="shared" si="79"/>
        <v>1</v>
      </c>
    </row>
    <row r="997" spans="1:10" x14ac:dyDescent="0.25">
      <c r="A997">
        <v>125</v>
      </c>
      <c r="B997" t="s">
        <v>8</v>
      </c>
      <c r="C997" s="3">
        <v>39978.510787037034</v>
      </c>
      <c r="D997" s="3">
        <v>39978.520289351851</v>
      </c>
      <c r="E997" s="2">
        <f t="shared" si="75"/>
        <v>9.5023148169275373E-3</v>
      </c>
      <c r="F997" t="str">
        <f>CONCATENATE(INDEX(Telefonkönyv!$A$2:$A$63,MATCH('Hívások (2)'!A997,Telefonkönyv!$C$2:$C$63,0))," ",INDEX(Telefonkönyv!$B$2:$B$63,MATCH('Hívások (2)'!A997,Telefonkönyv!$C$2:$C$63,0)))</f>
        <v>Éhes Piroska ügyintéző</v>
      </c>
      <c r="G997" s="5">
        <f t="shared" si="76"/>
        <v>1165</v>
      </c>
      <c r="H997" s="11" t="b">
        <f t="shared" si="77"/>
        <v>0</v>
      </c>
      <c r="I997" s="11" t="b">
        <f t="shared" si="78"/>
        <v>0</v>
      </c>
      <c r="J997" s="11" t="b">
        <f t="shared" si="79"/>
        <v>1</v>
      </c>
    </row>
    <row r="998" spans="1:10" x14ac:dyDescent="0.25">
      <c r="A998">
        <v>127</v>
      </c>
      <c r="B998" t="s">
        <v>4</v>
      </c>
      <c r="C998" s="3">
        <v>39978.511192129627</v>
      </c>
      <c r="D998" s="3">
        <v>39978.516319444447</v>
      </c>
      <c r="E998" s="2">
        <f t="shared" si="75"/>
        <v>5.1273148201289587E-3</v>
      </c>
      <c r="F998" t="str">
        <f>CONCATENATE(INDEX(Telefonkönyv!$A$2:$A$63,MATCH('Hívások (2)'!A998,Telefonkönyv!$C$2:$C$63,0))," ",INDEX(Telefonkönyv!$B$2:$B$63,MATCH('Hívások (2)'!A998,Telefonkönyv!$C$2:$C$63,0)))</f>
        <v>Polgár Zsuzsa ügyintéző</v>
      </c>
      <c r="G998" s="5">
        <f t="shared" si="76"/>
        <v>620</v>
      </c>
      <c r="H998" s="11" t="b">
        <f t="shared" si="77"/>
        <v>0</v>
      </c>
      <c r="I998" s="11" t="b">
        <f t="shared" si="78"/>
        <v>0</v>
      </c>
      <c r="J998" s="11" t="b">
        <f t="shared" si="79"/>
        <v>1</v>
      </c>
    </row>
    <row r="999" spans="1:10" x14ac:dyDescent="0.25">
      <c r="A999">
        <v>153</v>
      </c>
      <c r="B999" t="s">
        <v>7</v>
      </c>
      <c r="C999" s="3">
        <v>39978.514097222222</v>
      </c>
      <c r="D999" s="3">
        <v>39978.514641203707</v>
      </c>
      <c r="E999" s="2">
        <f t="shared" si="75"/>
        <v>5.4398148495238274E-4</v>
      </c>
      <c r="F999" t="str">
        <f>CONCATENATE(INDEX(Telefonkönyv!$A$2:$A$63,MATCH('Hívások (2)'!A999,Telefonkönyv!$C$2:$C$63,0))," ",INDEX(Telefonkönyv!$B$2:$B$63,MATCH('Hívások (2)'!A999,Telefonkönyv!$C$2:$C$63,0)))</f>
        <v>Bozsó Zsolt ügyintéző</v>
      </c>
      <c r="G999" s="5">
        <f t="shared" si="76"/>
        <v>125</v>
      </c>
      <c r="H999" s="11" t="b">
        <f t="shared" si="77"/>
        <v>0</v>
      </c>
      <c r="I999" s="11" t="b">
        <f t="shared" si="78"/>
        <v>0</v>
      </c>
      <c r="J999" s="11" t="b">
        <f t="shared" si="79"/>
        <v>1</v>
      </c>
    </row>
    <row r="1000" spans="1:10" x14ac:dyDescent="0.25">
      <c r="A1000">
        <v>159</v>
      </c>
      <c r="B1000" t="s">
        <v>4</v>
      </c>
      <c r="C1000" s="3">
        <v>39978.515393518515</v>
      </c>
      <c r="D1000" s="3">
        <v>39978.520879629628</v>
      </c>
      <c r="E1000" s="2">
        <f t="shared" si="75"/>
        <v>5.4861111129866913E-3</v>
      </c>
      <c r="F1000" t="str">
        <f>CONCATENATE(INDEX(Telefonkönyv!$A$2:$A$63,MATCH('Hívások (2)'!A1000,Telefonkönyv!$C$2:$C$63,0))," ",INDEX(Telefonkönyv!$B$2:$B$63,MATCH('Hívások (2)'!A1000,Telefonkönyv!$C$2:$C$63,0)))</f>
        <v>Pap Nikolett ügyintéző</v>
      </c>
      <c r="G1000" s="5">
        <f t="shared" si="76"/>
        <v>620</v>
      </c>
      <c r="H1000" s="11" t="b">
        <f t="shared" si="77"/>
        <v>0</v>
      </c>
      <c r="I1000" s="11" t="b">
        <f t="shared" si="78"/>
        <v>0</v>
      </c>
      <c r="J1000" s="11" t="b">
        <f t="shared" si="79"/>
        <v>1</v>
      </c>
    </row>
    <row r="1001" spans="1:10" x14ac:dyDescent="0.25">
      <c r="A1001">
        <v>116</v>
      </c>
      <c r="B1001" t="s">
        <v>9</v>
      </c>
      <c r="C1001" s="3">
        <v>39978.51699074074</v>
      </c>
      <c r="D1001" s="3">
        <v>39978.517118055555</v>
      </c>
      <c r="E1001" s="2">
        <f t="shared" si="75"/>
        <v>1.273148154723458E-4</v>
      </c>
      <c r="F1001" t="str">
        <f>CONCATENATE(INDEX(Telefonkönyv!$A$2:$A$63,MATCH('Hívások (2)'!A1001,Telefonkönyv!$C$2:$C$63,0))," ",INDEX(Telefonkönyv!$B$2:$B$63,MATCH('Hívások (2)'!A1001,Telefonkönyv!$C$2:$C$63,0)))</f>
        <v>Mák Anna ügyintéző</v>
      </c>
      <c r="G1001" s="5">
        <f t="shared" si="76"/>
        <v>125</v>
      </c>
      <c r="H1001" s="11" t="b">
        <f t="shared" si="77"/>
        <v>0</v>
      </c>
      <c r="I1001" s="11" t="b">
        <f t="shared" si="78"/>
        <v>0</v>
      </c>
      <c r="J1001" s="11" t="b">
        <f t="shared" si="79"/>
        <v>1</v>
      </c>
    </row>
    <row r="1002" spans="1:10" x14ac:dyDescent="0.25">
      <c r="A1002">
        <v>140</v>
      </c>
      <c r="B1002" t="s">
        <v>5</v>
      </c>
      <c r="C1002" s="3">
        <v>39978.518194444441</v>
      </c>
      <c r="D1002" s="3">
        <v>39978.5471875</v>
      </c>
      <c r="E1002" s="2">
        <f t="shared" si="75"/>
        <v>2.899305555911269E-2</v>
      </c>
      <c r="F1002" t="str">
        <f>CONCATENATE(INDEX(Telefonkönyv!$A$2:$A$63,MATCH('Hívások (2)'!A1002,Telefonkönyv!$C$2:$C$63,0))," ",INDEX(Telefonkönyv!$B$2:$B$63,MATCH('Hívások (2)'!A1002,Telefonkönyv!$C$2:$C$63,0)))</f>
        <v>Szunomár Flóra ügyintéző</v>
      </c>
      <c r="G1002" s="5">
        <f t="shared" si="76"/>
        <v>3405</v>
      </c>
      <c r="H1002" s="11" t="b">
        <f t="shared" si="77"/>
        <v>1</v>
      </c>
      <c r="I1002" s="11" t="b">
        <f t="shared" si="78"/>
        <v>0</v>
      </c>
      <c r="J1002" s="11" t="b">
        <f t="shared" si="79"/>
        <v>0</v>
      </c>
    </row>
    <row r="1003" spans="1:10" x14ac:dyDescent="0.25">
      <c r="A1003">
        <v>153</v>
      </c>
      <c r="B1003" t="s">
        <v>7</v>
      </c>
      <c r="C1003" s="3">
        <v>39978.520462962966</v>
      </c>
      <c r="D1003" s="3">
        <v>39978.545925925922</v>
      </c>
      <c r="E1003" s="2">
        <f t="shared" si="75"/>
        <v>2.5462962956225965E-2</v>
      </c>
      <c r="F1003" t="str">
        <f>CONCATENATE(INDEX(Telefonkönyv!$A$2:$A$63,MATCH('Hívások (2)'!A1003,Telefonkönyv!$C$2:$C$63,0))," ",INDEX(Telefonkönyv!$B$2:$B$63,MATCH('Hívások (2)'!A1003,Telefonkönyv!$C$2:$C$63,0)))</f>
        <v>Bozsó Zsolt ügyintéző</v>
      </c>
      <c r="G1003" s="5">
        <f t="shared" si="76"/>
        <v>2825</v>
      </c>
      <c r="H1003" s="11" t="b">
        <f t="shared" si="77"/>
        <v>0</v>
      </c>
      <c r="I1003" s="11" t="b">
        <f t="shared" si="78"/>
        <v>0</v>
      </c>
      <c r="J1003" s="11" t="b">
        <f t="shared" si="79"/>
        <v>1</v>
      </c>
    </row>
    <row r="1004" spans="1:10" x14ac:dyDescent="0.25">
      <c r="A1004">
        <v>131</v>
      </c>
      <c r="B1004" t="s">
        <v>5</v>
      </c>
      <c r="C1004" s="3">
        <v>39978.522719907407</v>
      </c>
      <c r="D1004" s="3">
        <v>39978.529004629629</v>
      </c>
      <c r="E1004" s="2">
        <f t="shared" si="75"/>
        <v>6.284722221607808E-3</v>
      </c>
      <c r="F1004" t="str">
        <f>CONCATENATE(INDEX(Telefonkönyv!$A$2:$A$63,MATCH('Hívások (2)'!A1004,Telefonkönyv!$C$2:$C$63,0))," ",INDEX(Telefonkönyv!$B$2:$B$63,MATCH('Hívások (2)'!A1004,Telefonkönyv!$C$2:$C$63,0)))</f>
        <v>Arany Attila ügyintéző</v>
      </c>
      <c r="G1004" s="5">
        <f t="shared" si="76"/>
        <v>845</v>
      </c>
      <c r="H1004" s="11" t="b">
        <f t="shared" si="77"/>
        <v>0</v>
      </c>
      <c r="I1004" s="11" t="b">
        <f t="shared" si="78"/>
        <v>0</v>
      </c>
      <c r="J1004" s="11" t="b">
        <f t="shared" si="79"/>
        <v>1</v>
      </c>
    </row>
    <row r="1005" spans="1:10" x14ac:dyDescent="0.25">
      <c r="A1005">
        <v>159</v>
      </c>
      <c r="B1005" t="s">
        <v>4</v>
      </c>
      <c r="C1005" s="3">
        <v>39978.526261574072</v>
      </c>
      <c r="D1005" s="3">
        <v>39978.55263888889</v>
      </c>
      <c r="E1005" s="2">
        <f t="shared" si="75"/>
        <v>2.6377314818091691E-2</v>
      </c>
      <c r="F1005" t="str">
        <f>CONCATENATE(INDEX(Telefonkönyv!$A$2:$A$63,MATCH('Hívások (2)'!A1005,Telefonkönyv!$C$2:$C$63,0))," ",INDEX(Telefonkönyv!$B$2:$B$63,MATCH('Hívások (2)'!A1005,Telefonkönyv!$C$2:$C$63,0)))</f>
        <v>Pap Nikolett ügyintéző</v>
      </c>
      <c r="G1005" s="5">
        <f t="shared" si="76"/>
        <v>2720</v>
      </c>
      <c r="H1005" s="11" t="b">
        <f t="shared" si="77"/>
        <v>0</v>
      </c>
      <c r="I1005" s="11" t="b">
        <f t="shared" si="78"/>
        <v>0</v>
      </c>
      <c r="J1005" s="11" t="b">
        <f t="shared" si="79"/>
        <v>1</v>
      </c>
    </row>
    <row r="1006" spans="1:10" x14ac:dyDescent="0.25">
      <c r="A1006">
        <v>104</v>
      </c>
      <c r="B1006" t="s">
        <v>5</v>
      </c>
      <c r="C1006" s="3">
        <v>39978.527731481481</v>
      </c>
      <c r="D1006" s="3">
        <v>39978.56894675926</v>
      </c>
      <c r="E1006" s="2">
        <f t="shared" si="75"/>
        <v>4.1215277778974269E-2</v>
      </c>
      <c r="F1006" t="str">
        <f>CONCATENATE(INDEX(Telefonkönyv!$A$2:$A$63,MATCH('Hívások (2)'!A1006,Telefonkönyv!$C$2:$C$63,0))," ",INDEX(Telefonkönyv!$B$2:$B$63,MATCH('Hívások (2)'!A1006,Telefonkönyv!$C$2:$C$63,0)))</f>
        <v>Laki Tamara ügyintéző</v>
      </c>
      <c r="G1006" s="5">
        <f t="shared" si="76"/>
        <v>4845</v>
      </c>
      <c r="H1006" s="11" t="b">
        <f t="shared" si="77"/>
        <v>1</v>
      </c>
      <c r="I1006" s="11" t="b">
        <f t="shared" si="78"/>
        <v>0</v>
      </c>
      <c r="J1006" s="11" t="b">
        <f t="shared" si="79"/>
        <v>0</v>
      </c>
    </row>
    <row r="1007" spans="1:10" x14ac:dyDescent="0.25">
      <c r="A1007">
        <v>102</v>
      </c>
      <c r="B1007" t="s">
        <v>11</v>
      </c>
      <c r="C1007" s="3">
        <v>39978.529374999998</v>
      </c>
      <c r="D1007" s="3">
        <v>39978.570081018515</v>
      </c>
      <c r="E1007" s="2">
        <f t="shared" si="75"/>
        <v>4.0706018517084885E-2</v>
      </c>
      <c r="F1007" t="str">
        <f>CONCATENATE(INDEX(Telefonkönyv!$A$2:$A$63,MATCH('Hívások (2)'!A1007,Telefonkönyv!$C$2:$C$63,0))," ",INDEX(Telefonkönyv!$B$2:$B$63,MATCH('Hívások (2)'!A1007,Telefonkönyv!$C$2:$C$63,0)))</f>
        <v>Csurgó Tivadar ügyintéző</v>
      </c>
      <c r="G1007" s="5">
        <f t="shared" si="76"/>
        <v>4765</v>
      </c>
      <c r="H1007" s="11" t="b">
        <f t="shared" si="77"/>
        <v>0</v>
      </c>
      <c r="I1007" s="11" t="b">
        <f t="shared" si="78"/>
        <v>0</v>
      </c>
      <c r="J1007" s="11" t="b">
        <f t="shared" si="79"/>
        <v>1</v>
      </c>
    </row>
    <row r="1008" spans="1:10" x14ac:dyDescent="0.25">
      <c r="A1008">
        <v>158</v>
      </c>
      <c r="B1008" t="s">
        <v>4</v>
      </c>
      <c r="C1008" s="3">
        <v>39978.531377314815</v>
      </c>
      <c r="D1008" s="3">
        <v>39978.558831018519</v>
      </c>
      <c r="E1008" s="2">
        <f t="shared" si="75"/>
        <v>2.7453703703940846E-2</v>
      </c>
      <c r="F1008" t="str">
        <f>CONCATENATE(INDEX(Telefonkönyv!$A$2:$A$63,MATCH('Hívások (2)'!A1008,Telefonkönyv!$C$2:$C$63,0))," ",INDEX(Telefonkönyv!$B$2:$B$63,MATCH('Hívások (2)'!A1008,Telefonkönyv!$C$2:$C$63,0)))</f>
        <v>Sánta Tibor középvezető</v>
      </c>
      <c r="G1008" s="5">
        <f t="shared" si="76"/>
        <v>2860</v>
      </c>
      <c r="H1008" s="11" t="b">
        <f t="shared" si="77"/>
        <v>0</v>
      </c>
      <c r="I1008" s="11" t="b">
        <f t="shared" si="78"/>
        <v>0</v>
      </c>
      <c r="J1008" s="11" t="b">
        <f t="shared" si="79"/>
        <v>1</v>
      </c>
    </row>
    <row r="1009" spans="1:10" x14ac:dyDescent="0.25">
      <c r="A1009">
        <v>130</v>
      </c>
      <c r="B1009" t="s">
        <v>10</v>
      </c>
      <c r="C1009" s="3">
        <v>39978.532256944447</v>
      </c>
      <c r="D1009" s="3">
        <v>39978.541168981479</v>
      </c>
      <c r="E1009" s="2">
        <f t="shared" si="75"/>
        <v>8.9120370321325026E-3</v>
      </c>
      <c r="F1009" t="str">
        <f>CONCATENATE(INDEX(Telefonkönyv!$A$2:$A$63,MATCH('Hívások (2)'!A1009,Telefonkönyv!$C$2:$C$63,0))," ",INDEX(Telefonkönyv!$B$2:$B$63,MATCH('Hívások (2)'!A1009,Telefonkönyv!$C$2:$C$63,0)))</f>
        <v>Gál Zsuzsa ügyintéző</v>
      </c>
      <c r="G1009" s="5">
        <f t="shared" si="76"/>
        <v>1165</v>
      </c>
      <c r="H1009" s="11" t="b">
        <f t="shared" si="77"/>
        <v>0</v>
      </c>
      <c r="I1009" s="11" t="b">
        <f t="shared" si="78"/>
        <v>0</v>
      </c>
      <c r="J1009" s="11" t="b">
        <f t="shared" si="79"/>
        <v>1</v>
      </c>
    </row>
    <row r="1010" spans="1:10" x14ac:dyDescent="0.25">
      <c r="A1010">
        <v>131</v>
      </c>
      <c r="B1010" t="s">
        <v>5</v>
      </c>
      <c r="C1010" s="3">
        <v>39978.540937500002</v>
      </c>
      <c r="D1010" s="3">
        <v>39978.563773148147</v>
      </c>
      <c r="E1010" s="2">
        <f t="shared" si="75"/>
        <v>2.2835648145701271E-2</v>
      </c>
      <c r="F1010" t="str">
        <f>CONCATENATE(INDEX(Telefonkönyv!$A$2:$A$63,MATCH('Hívások (2)'!A1010,Telefonkönyv!$C$2:$C$63,0))," ",INDEX(Telefonkönyv!$B$2:$B$63,MATCH('Hívások (2)'!A1010,Telefonkönyv!$C$2:$C$63,0)))</f>
        <v>Arany Attila ügyintéző</v>
      </c>
      <c r="G1010" s="5">
        <f t="shared" si="76"/>
        <v>2685</v>
      </c>
      <c r="H1010" s="11" t="b">
        <f t="shared" si="77"/>
        <v>1</v>
      </c>
      <c r="I1010" s="11" t="b">
        <f t="shared" si="78"/>
        <v>0</v>
      </c>
      <c r="J1010" s="11" t="b">
        <f t="shared" si="79"/>
        <v>0</v>
      </c>
    </row>
    <row r="1011" spans="1:10" x14ac:dyDescent="0.25">
      <c r="A1011">
        <v>129</v>
      </c>
      <c r="B1011" t="s">
        <v>9</v>
      </c>
      <c r="C1011" s="3">
        <v>39978.547476851854</v>
      </c>
      <c r="D1011" s="3">
        <v>39978.555428240739</v>
      </c>
      <c r="E1011" s="2">
        <f t="shared" si="75"/>
        <v>7.9513888849760406E-3</v>
      </c>
      <c r="F1011" t="str">
        <f>CONCATENATE(INDEX(Telefonkönyv!$A$2:$A$63,MATCH('Hívások (2)'!A1011,Telefonkönyv!$C$2:$C$63,0))," ",INDEX(Telefonkönyv!$B$2:$B$63,MATCH('Hívások (2)'!A1011,Telefonkönyv!$C$2:$C$63,0)))</f>
        <v>Huszár Ildikó középvezető</v>
      </c>
      <c r="G1011" s="5">
        <f t="shared" si="76"/>
        <v>950</v>
      </c>
      <c r="H1011" s="11" t="b">
        <f t="shared" si="77"/>
        <v>0</v>
      </c>
      <c r="I1011" s="11" t="b">
        <f t="shared" si="78"/>
        <v>0</v>
      </c>
      <c r="J1011" s="11" t="b">
        <f t="shared" si="79"/>
        <v>1</v>
      </c>
    </row>
    <row r="1012" spans="1:10" x14ac:dyDescent="0.25">
      <c r="A1012">
        <v>135</v>
      </c>
      <c r="B1012" t="s">
        <v>13</v>
      </c>
      <c r="C1012" s="3">
        <v>39978.551018518519</v>
      </c>
      <c r="D1012" s="3">
        <v>39978.591180555559</v>
      </c>
      <c r="E1012" s="2">
        <f t="shared" si="75"/>
        <v>4.016203703940846E-2</v>
      </c>
      <c r="F1012" t="str">
        <f>CONCATENATE(INDEX(Telefonkönyv!$A$2:$A$63,MATCH('Hívások (2)'!A1012,Telefonkönyv!$C$2:$C$63,0))," ",INDEX(Telefonkönyv!$B$2:$B$63,MATCH('Hívások (2)'!A1012,Telefonkönyv!$C$2:$C$63,0)))</f>
        <v>Laki Karola ügyintéző</v>
      </c>
      <c r="G1012" s="5">
        <f t="shared" si="76"/>
        <v>4685</v>
      </c>
      <c r="H1012" s="11" t="b">
        <f t="shared" si="77"/>
        <v>0</v>
      </c>
      <c r="I1012" s="11" t="b">
        <f t="shared" si="78"/>
        <v>0</v>
      </c>
      <c r="J1012" s="11" t="b">
        <f t="shared" si="79"/>
        <v>1</v>
      </c>
    </row>
    <row r="1013" spans="1:10" x14ac:dyDescent="0.25">
      <c r="A1013">
        <v>119</v>
      </c>
      <c r="B1013" t="s">
        <v>10</v>
      </c>
      <c r="C1013" s="3">
        <v>39978.552118055559</v>
      </c>
      <c r="D1013" s="3">
        <v>39978.558668981481</v>
      </c>
      <c r="E1013" s="2">
        <f t="shared" si="75"/>
        <v>6.5509259220561944E-3</v>
      </c>
      <c r="F1013" t="str">
        <f>CONCATENATE(INDEX(Telefonkönyv!$A$2:$A$63,MATCH('Hívások (2)'!A1013,Telefonkönyv!$C$2:$C$63,0))," ",INDEX(Telefonkönyv!$B$2:$B$63,MATCH('Hívások (2)'!A1013,Telefonkönyv!$C$2:$C$63,0)))</f>
        <v>Kövér Krisztina ügyintéző</v>
      </c>
      <c r="G1013" s="5">
        <f t="shared" si="76"/>
        <v>910</v>
      </c>
      <c r="H1013" s="11" t="b">
        <f t="shared" si="77"/>
        <v>0</v>
      </c>
      <c r="I1013" s="11" t="b">
        <f t="shared" si="78"/>
        <v>0</v>
      </c>
      <c r="J1013" s="11" t="b">
        <f t="shared" si="79"/>
        <v>1</v>
      </c>
    </row>
    <row r="1014" spans="1:10" x14ac:dyDescent="0.25">
      <c r="A1014">
        <v>110</v>
      </c>
      <c r="B1014" t="s">
        <v>15</v>
      </c>
      <c r="C1014" s="3">
        <v>39978.553854166668</v>
      </c>
      <c r="D1014" s="3">
        <v>39978.555312500001</v>
      </c>
      <c r="E1014" s="2">
        <f t="shared" si="75"/>
        <v>1.4583333322661929E-3</v>
      </c>
      <c r="F1014" t="str">
        <f>CONCATENATE(INDEX(Telefonkönyv!$A$2:$A$63,MATCH('Hívások (2)'!A1014,Telefonkönyv!$C$2:$C$63,0))," ",INDEX(Telefonkönyv!$B$2:$B$63,MATCH('Hívások (2)'!A1014,Telefonkönyv!$C$2:$C$63,0)))</f>
        <v>Tóth Tímea középvezető</v>
      </c>
      <c r="G1014" s="5">
        <f t="shared" si="76"/>
        <v>315</v>
      </c>
      <c r="H1014" s="11" t="b">
        <f t="shared" si="77"/>
        <v>0</v>
      </c>
      <c r="I1014" s="11" t="b">
        <f t="shared" si="78"/>
        <v>0</v>
      </c>
      <c r="J1014" s="11" t="b">
        <f t="shared" si="79"/>
        <v>1</v>
      </c>
    </row>
    <row r="1015" spans="1:10" x14ac:dyDescent="0.25">
      <c r="A1015">
        <v>101</v>
      </c>
      <c r="B1015" t="s">
        <v>11</v>
      </c>
      <c r="C1015" s="3">
        <v>39978.554826388892</v>
      </c>
      <c r="D1015" s="3">
        <v>39978.590532407405</v>
      </c>
      <c r="E1015" s="2">
        <f t="shared" si="75"/>
        <v>3.5706018512428273E-2</v>
      </c>
      <c r="F1015" t="str">
        <f>CONCATENATE(INDEX(Telefonkönyv!$A$2:$A$63,MATCH('Hívások (2)'!A1015,Telefonkönyv!$C$2:$C$63,0))," ",INDEX(Telefonkönyv!$B$2:$B$63,MATCH('Hívások (2)'!A1015,Telefonkönyv!$C$2:$C$63,0)))</f>
        <v>Szatmári Miklós ügyintéző</v>
      </c>
      <c r="G1015" s="5">
        <f t="shared" si="76"/>
        <v>4205</v>
      </c>
      <c r="H1015" s="11" t="b">
        <f t="shared" si="77"/>
        <v>1</v>
      </c>
      <c r="I1015" s="11" t="b">
        <f t="shared" si="78"/>
        <v>0</v>
      </c>
      <c r="J1015" s="11" t="b">
        <f t="shared" si="79"/>
        <v>0</v>
      </c>
    </row>
    <row r="1016" spans="1:10" x14ac:dyDescent="0.25">
      <c r="A1016">
        <v>106</v>
      </c>
      <c r="B1016" t="s">
        <v>8</v>
      </c>
      <c r="C1016" s="3">
        <v>39978.557627314818</v>
      </c>
      <c r="D1016" s="3">
        <v>39978.595046296294</v>
      </c>
      <c r="E1016" s="2">
        <f t="shared" si="75"/>
        <v>3.7418981475639157E-2</v>
      </c>
      <c r="F1016" t="str">
        <f>CONCATENATE(INDEX(Telefonkönyv!$A$2:$A$63,MATCH('Hívások (2)'!A1016,Telefonkönyv!$C$2:$C$63,0))," ",INDEX(Telefonkönyv!$B$2:$B$63,MATCH('Hívások (2)'!A1016,Telefonkönyv!$C$2:$C$63,0)))</f>
        <v>Kalincsák Hanga ügyintéző</v>
      </c>
      <c r="G1016" s="5">
        <f t="shared" si="76"/>
        <v>4365</v>
      </c>
      <c r="H1016" s="11" t="b">
        <f t="shared" si="77"/>
        <v>0</v>
      </c>
      <c r="I1016" s="11" t="b">
        <f t="shared" si="78"/>
        <v>0</v>
      </c>
      <c r="J1016" s="11" t="b">
        <f t="shared" si="79"/>
        <v>0</v>
      </c>
    </row>
    <row r="1017" spans="1:10" x14ac:dyDescent="0.25">
      <c r="A1017">
        <v>136</v>
      </c>
      <c r="B1017" t="s">
        <v>11</v>
      </c>
      <c r="C1017" s="3">
        <v>39978.557916666665</v>
      </c>
      <c r="D1017" s="3">
        <v>39978.569826388892</v>
      </c>
      <c r="E1017" s="2">
        <f t="shared" si="75"/>
        <v>1.1909722226846498E-2</v>
      </c>
      <c r="F1017" t="str">
        <f>CONCATENATE(INDEX(Telefonkönyv!$A$2:$A$63,MATCH('Hívások (2)'!A1017,Telefonkönyv!$C$2:$C$63,0))," ",INDEX(Telefonkönyv!$B$2:$B$63,MATCH('Hívások (2)'!A1017,Telefonkönyv!$C$2:$C$63,0)))</f>
        <v>Kégli Máté ügyintéző</v>
      </c>
      <c r="G1017" s="5">
        <f t="shared" si="76"/>
        <v>1485</v>
      </c>
      <c r="H1017" s="11" t="b">
        <f t="shared" si="77"/>
        <v>0</v>
      </c>
      <c r="I1017" s="11" t="b">
        <f t="shared" si="78"/>
        <v>0</v>
      </c>
      <c r="J1017" s="11" t="b">
        <f t="shared" si="79"/>
        <v>1</v>
      </c>
    </row>
    <row r="1018" spans="1:10" x14ac:dyDescent="0.25">
      <c r="A1018">
        <v>158</v>
      </c>
      <c r="B1018" t="s">
        <v>14</v>
      </c>
      <c r="C1018" s="3">
        <v>39978.56082175926</v>
      </c>
      <c r="D1018" s="3">
        <v>39978.586319444446</v>
      </c>
      <c r="E1018" s="2">
        <f t="shared" si="75"/>
        <v>2.5497685186564922E-2</v>
      </c>
      <c r="F1018" t="str">
        <f>CONCATENATE(INDEX(Telefonkönyv!$A$2:$A$63,MATCH('Hívások (2)'!A1018,Telefonkönyv!$C$2:$C$63,0))," ",INDEX(Telefonkönyv!$B$2:$B$63,MATCH('Hívások (2)'!A1018,Telefonkönyv!$C$2:$C$63,0)))</f>
        <v>Sánta Tibor középvezető</v>
      </c>
      <c r="G1018" s="5">
        <f t="shared" si="76"/>
        <v>3005</v>
      </c>
      <c r="H1018" s="11" t="b">
        <f t="shared" si="77"/>
        <v>0</v>
      </c>
      <c r="I1018" s="11" t="b">
        <f t="shared" si="78"/>
        <v>0</v>
      </c>
      <c r="J1018" s="11" t="b">
        <f t="shared" si="79"/>
        <v>0</v>
      </c>
    </row>
    <row r="1019" spans="1:10" x14ac:dyDescent="0.25">
      <c r="A1019">
        <v>124</v>
      </c>
      <c r="B1019" t="s">
        <v>13</v>
      </c>
      <c r="C1019" s="3">
        <v>39978.563715277778</v>
      </c>
      <c r="D1019" s="3">
        <v>39978.597256944442</v>
      </c>
      <c r="E1019" s="2">
        <f t="shared" si="75"/>
        <v>3.3541666663950309E-2</v>
      </c>
      <c r="F1019" t="str">
        <f>CONCATENATE(INDEX(Telefonkönyv!$A$2:$A$63,MATCH('Hívások (2)'!A1019,Telefonkönyv!$C$2:$C$63,0))," ",INDEX(Telefonkönyv!$B$2:$B$63,MATCH('Hívások (2)'!A1019,Telefonkönyv!$C$2:$C$63,0)))</f>
        <v>Gelencsér László ügyintéző</v>
      </c>
      <c r="G1019" s="5">
        <f t="shared" si="76"/>
        <v>3965</v>
      </c>
      <c r="H1019" s="11" t="b">
        <f t="shared" si="77"/>
        <v>0</v>
      </c>
      <c r="I1019" s="11" t="b">
        <f t="shared" si="78"/>
        <v>0</v>
      </c>
      <c r="J1019" s="11" t="b">
        <f t="shared" si="79"/>
        <v>1</v>
      </c>
    </row>
    <row r="1020" spans="1:10" x14ac:dyDescent="0.25">
      <c r="A1020">
        <v>119</v>
      </c>
      <c r="B1020" t="s">
        <v>10</v>
      </c>
      <c r="C1020" s="3">
        <v>39978.565104166664</v>
      </c>
      <c r="D1020" s="3">
        <v>39978.5778587963</v>
      </c>
      <c r="E1020" s="2">
        <f t="shared" si="75"/>
        <v>1.2754629635310266E-2</v>
      </c>
      <c r="F1020" t="str">
        <f>CONCATENATE(INDEX(Telefonkönyv!$A$2:$A$63,MATCH('Hívások (2)'!A1020,Telefonkönyv!$C$2:$C$63,0))," ",INDEX(Telefonkönyv!$B$2:$B$63,MATCH('Hívások (2)'!A1020,Telefonkönyv!$C$2:$C$63,0)))</f>
        <v>Kövér Krisztina ügyintéző</v>
      </c>
      <c r="G1020" s="5">
        <f t="shared" si="76"/>
        <v>1675</v>
      </c>
      <c r="H1020" s="11" t="b">
        <f t="shared" si="77"/>
        <v>0</v>
      </c>
      <c r="I1020" s="11" t="b">
        <f t="shared" si="78"/>
        <v>0</v>
      </c>
      <c r="J1020" s="11" t="b">
        <f t="shared" si="79"/>
        <v>1</v>
      </c>
    </row>
    <row r="1021" spans="1:10" x14ac:dyDescent="0.25">
      <c r="A1021">
        <v>137</v>
      </c>
      <c r="B1021" t="s">
        <v>9</v>
      </c>
      <c r="C1021" s="3">
        <v>39978.571770833332</v>
      </c>
      <c r="D1021" s="3">
        <v>39978.579270833332</v>
      </c>
      <c r="E1021" s="2">
        <f t="shared" si="75"/>
        <v>7.4999999997089617E-3</v>
      </c>
      <c r="F1021" t="str">
        <f>CONCATENATE(INDEX(Telefonkönyv!$A$2:$A$63,MATCH('Hívások (2)'!A1021,Telefonkönyv!$C$2:$C$63,0))," ",INDEX(Telefonkönyv!$B$2:$B$63,MATCH('Hívások (2)'!A1021,Telefonkönyv!$C$2:$C$63,0)))</f>
        <v>Bertalan József ügyintéző</v>
      </c>
      <c r="G1021" s="5">
        <f t="shared" si="76"/>
        <v>875</v>
      </c>
      <c r="H1021" s="11" t="b">
        <f t="shared" si="77"/>
        <v>0</v>
      </c>
      <c r="I1021" s="11" t="b">
        <f t="shared" si="78"/>
        <v>0</v>
      </c>
      <c r="J1021" s="11" t="b">
        <f t="shared" si="79"/>
        <v>1</v>
      </c>
    </row>
    <row r="1022" spans="1:10" x14ac:dyDescent="0.25">
      <c r="A1022">
        <v>104</v>
      </c>
      <c r="B1022" t="s">
        <v>5</v>
      </c>
      <c r="C1022" s="3">
        <v>39978.574629629627</v>
      </c>
      <c r="D1022" s="3">
        <v>39978.593460648146</v>
      </c>
      <c r="E1022" s="2">
        <f t="shared" si="75"/>
        <v>1.8831018518540077E-2</v>
      </c>
      <c r="F1022" t="str">
        <f>CONCATENATE(INDEX(Telefonkönyv!$A$2:$A$63,MATCH('Hívások (2)'!A1022,Telefonkönyv!$C$2:$C$63,0))," ",INDEX(Telefonkönyv!$B$2:$B$63,MATCH('Hívások (2)'!A1022,Telefonkönyv!$C$2:$C$63,0)))</f>
        <v>Laki Tamara ügyintéző</v>
      </c>
      <c r="G1022" s="5">
        <f t="shared" si="76"/>
        <v>2285</v>
      </c>
      <c r="H1022" s="11" t="b">
        <f t="shared" si="77"/>
        <v>0</v>
      </c>
      <c r="I1022" s="11" t="b">
        <f t="shared" si="78"/>
        <v>0</v>
      </c>
      <c r="J1022" s="11" t="b">
        <f t="shared" si="79"/>
        <v>0</v>
      </c>
    </row>
    <row r="1023" spans="1:10" x14ac:dyDescent="0.25">
      <c r="A1023">
        <v>155</v>
      </c>
      <c r="B1023" t="s">
        <v>9</v>
      </c>
      <c r="C1023" s="3">
        <v>39978.57644675926</v>
      </c>
      <c r="D1023" s="3">
        <v>39978.577557870369</v>
      </c>
      <c r="E1023" s="2">
        <f t="shared" si="75"/>
        <v>1.111111108912155E-3</v>
      </c>
      <c r="F1023" t="str">
        <f>CONCATENATE(INDEX(Telefonkönyv!$A$2:$A$63,MATCH('Hívások (2)'!A1023,Telefonkönyv!$C$2:$C$63,0))," ",INDEX(Telefonkönyv!$B$2:$B$63,MATCH('Hívások (2)'!A1023,Telefonkönyv!$C$2:$C$63,0)))</f>
        <v>Bölöni Antal ügyintéző</v>
      </c>
      <c r="G1023" s="5">
        <f t="shared" si="76"/>
        <v>200</v>
      </c>
      <c r="H1023" s="11" t="b">
        <f t="shared" si="77"/>
        <v>0</v>
      </c>
      <c r="I1023" s="11" t="b">
        <f t="shared" si="78"/>
        <v>0</v>
      </c>
      <c r="J1023" s="11" t="b">
        <f t="shared" si="79"/>
        <v>1</v>
      </c>
    </row>
    <row r="1024" spans="1:10" x14ac:dyDescent="0.25">
      <c r="A1024">
        <v>155</v>
      </c>
      <c r="B1024" t="s">
        <v>9</v>
      </c>
      <c r="C1024" s="3">
        <v>39978.577916666669</v>
      </c>
      <c r="D1024" s="3">
        <v>39978.615254629629</v>
      </c>
      <c r="E1024" s="2">
        <f t="shared" si="75"/>
        <v>3.7337962960009463E-2</v>
      </c>
      <c r="F1024" t="str">
        <f>CONCATENATE(INDEX(Telefonkönyv!$A$2:$A$63,MATCH('Hívások (2)'!A1024,Telefonkönyv!$C$2:$C$63,0))," ",INDEX(Telefonkönyv!$B$2:$B$63,MATCH('Hívások (2)'!A1024,Telefonkönyv!$C$2:$C$63,0)))</f>
        <v>Bölöni Antal ügyintéző</v>
      </c>
      <c r="G1024" s="5">
        <f t="shared" si="76"/>
        <v>4100</v>
      </c>
      <c r="H1024" s="11" t="b">
        <f t="shared" si="77"/>
        <v>0</v>
      </c>
      <c r="I1024" s="11" t="b">
        <f t="shared" si="78"/>
        <v>0</v>
      </c>
      <c r="J1024" s="11" t="b">
        <f t="shared" si="79"/>
        <v>1</v>
      </c>
    </row>
    <row r="1025" spans="1:10" x14ac:dyDescent="0.25">
      <c r="A1025">
        <v>156</v>
      </c>
      <c r="B1025" t="s">
        <v>7</v>
      </c>
      <c r="C1025" s="3">
        <v>39978.579108796293</v>
      </c>
      <c r="D1025" s="3">
        <v>39978.592349537037</v>
      </c>
      <c r="E1025" s="2">
        <f t="shared" si="75"/>
        <v>1.3240740743640345E-2</v>
      </c>
      <c r="F1025" t="str">
        <f>CONCATENATE(INDEX(Telefonkönyv!$A$2:$A$63,MATCH('Hívások (2)'!A1025,Telefonkönyv!$C$2:$C$63,0))," ",INDEX(Telefonkönyv!$B$2:$B$63,MATCH('Hívások (2)'!A1025,Telefonkönyv!$C$2:$C$63,0)))</f>
        <v>Ormai Nikolett ügyintéző</v>
      </c>
      <c r="G1025" s="5">
        <f t="shared" si="76"/>
        <v>1550</v>
      </c>
      <c r="H1025" s="11" t="b">
        <f t="shared" si="77"/>
        <v>1</v>
      </c>
      <c r="I1025" s="11" t="b">
        <f t="shared" si="78"/>
        <v>0</v>
      </c>
      <c r="J1025" s="11" t="b">
        <f t="shared" si="79"/>
        <v>0</v>
      </c>
    </row>
    <row r="1026" spans="1:10" x14ac:dyDescent="0.25">
      <c r="A1026">
        <v>125</v>
      </c>
      <c r="B1026" t="s">
        <v>8</v>
      </c>
      <c r="C1026" s="3">
        <v>39978.580266203702</v>
      </c>
      <c r="D1026" s="3">
        <v>39978.598310185182</v>
      </c>
      <c r="E1026" s="2">
        <f t="shared" si="75"/>
        <v>1.8043981479422655E-2</v>
      </c>
      <c r="F1026" t="str">
        <f>CONCATENATE(INDEX(Telefonkönyv!$A$2:$A$63,MATCH('Hívások (2)'!A1026,Telefonkönyv!$C$2:$C$63,0))," ",INDEX(Telefonkönyv!$B$2:$B$63,MATCH('Hívások (2)'!A1026,Telefonkönyv!$C$2:$C$63,0)))</f>
        <v>Éhes Piroska ügyintéző</v>
      </c>
      <c r="G1026" s="5">
        <f t="shared" si="76"/>
        <v>2125</v>
      </c>
      <c r="H1026" s="11" t="b">
        <f t="shared" si="77"/>
        <v>0</v>
      </c>
      <c r="I1026" s="11" t="b">
        <f t="shared" si="78"/>
        <v>0</v>
      </c>
      <c r="J1026" s="11" t="b">
        <f t="shared" si="79"/>
        <v>0</v>
      </c>
    </row>
    <row r="1027" spans="1:10" x14ac:dyDescent="0.25">
      <c r="A1027">
        <v>113</v>
      </c>
      <c r="B1027" t="s">
        <v>7</v>
      </c>
      <c r="C1027" s="3">
        <v>39978.580706018518</v>
      </c>
      <c r="D1027" s="3">
        <v>39978.588495370372</v>
      </c>
      <c r="E1027" s="2">
        <f t="shared" ref="E1027:E1090" si="80">D1027-C1027</f>
        <v>7.7893518537166528E-3</v>
      </c>
      <c r="F1027" t="str">
        <f>CONCATENATE(INDEX(Telefonkönyv!$A$2:$A$63,MATCH('Hívások (2)'!A1027,Telefonkönyv!$C$2:$C$63,0))," ",INDEX(Telefonkönyv!$B$2:$B$63,MATCH('Hívások (2)'!A1027,Telefonkönyv!$C$2:$C$63,0)))</f>
        <v>Toldi Tamás ügyintéző</v>
      </c>
      <c r="G1027" s="5">
        <f t="shared" ref="G1027:G1090" si="81">VLOOKUP(B1027,$S$2:$V$13,3,FALSE)+IF(SECOND(E1027)=0,MINUTE(E1027),MINUTE(E1027)+1)*VLOOKUP(B1027,$S$2:$V$13,4,FALSE)</f>
        <v>950</v>
      </c>
      <c r="H1027" s="11" t="b">
        <f t="shared" ref="H1027:H1090" si="82">AND(MOD($C1027+VLOOKUP($B1027,$S$2:$T$13,2,TRUE)/24,1)&lt;TIME(9,0,0),MOD($D1027+VLOOKUP($B1027,$S$2:$T$13,2,TRUE)/24,1)&gt;=TIME(9,0,0))</f>
        <v>1</v>
      </c>
      <c r="I1027" s="11" t="b">
        <f t="shared" ref="I1027:I1090" si="83">AND(MOD($C1027+VLOOKUP($B1027,$S$2:$T$13,2,TRUE)/24,1)&lt;=TIME(17,0,0),MOD($D1027+VLOOKUP($B1027,$S$2:$T$13,2,TRUE)/24,1)&gt;TIME(17,0,0))</f>
        <v>0</v>
      </c>
      <c r="J1027" s="11" t="b">
        <f t="shared" ref="J1027:J1090" si="84">OR(MOD($C1027+VLOOKUP($B1027,$S$2:$T$13,2,TRUE)/24,1)&gt;TIME(17,0,0),MOD($D1027+VLOOKUP($B1027,$S$2:$T$13,2,TRUE)/24,1)&lt;TIME(9,0,0))</f>
        <v>0</v>
      </c>
    </row>
    <row r="1028" spans="1:10" x14ac:dyDescent="0.25">
      <c r="A1028">
        <v>149</v>
      </c>
      <c r="B1028" t="s">
        <v>5</v>
      </c>
      <c r="C1028" s="3">
        <v>39978.581331018519</v>
      </c>
      <c r="D1028" s="3">
        <v>39978.600659722222</v>
      </c>
      <c r="E1028" s="2">
        <f t="shared" si="80"/>
        <v>1.9328703703649808E-2</v>
      </c>
      <c r="F1028" t="str">
        <f>CONCATENATE(INDEX(Telefonkönyv!$A$2:$A$63,MATCH('Hívások (2)'!A1028,Telefonkönyv!$C$2:$C$63,0))," ",INDEX(Telefonkönyv!$B$2:$B$63,MATCH('Hívások (2)'!A1028,Telefonkönyv!$C$2:$C$63,0)))</f>
        <v>Kerekes Zoltán középvezető</v>
      </c>
      <c r="G1028" s="5">
        <f t="shared" si="81"/>
        <v>2285</v>
      </c>
      <c r="H1028" s="11" t="b">
        <f t="shared" si="82"/>
        <v>0</v>
      </c>
      <c r="I1028" s="11" t="b">
        <f t="shared" si="83"/>
        <v>0</v>
      </c>
      <c r="J1028" s="11" t="b">
        <f t="shared" si="84"/>
        <v>0</v>
      </c>
    </row>
    <row r="1029" spans="1:10" x14ac:dyDescent="0.25">
      <c r="A1029">
        <v>102</v>
      </c>
      <c r="B1029" t="s">
        <v>11</v>
      </c>
      <c r="C1029" s="3">
        <v>39978.581805555557</v>
      </c>
      <c r="D1029" s="3">
        <v>39978.582303240742</v>
      </c>
      <c r="E1029" s="2">
        <f t="shared" si="80"/>
        <v>4.9768518510973081E-4</v>
      </c>
      <c r="F1029" t="str">
        <f>CONCATENATE(INDEX(Telefonkönyv!$A$2:$A$63,MATCH('Hívások (2)'!A1029,Telefonkönyv!$C$2:$C$63,0))," ",INDEX(Telefonkönyv!$B$2:$B$63,MATCH('Hívások (2)'!A1029,Telefonkönyv!$C$2:$C$63,0)))</f>
        <v>Csurgó Tivadar ügyintéző</v>
      </c>
      <c r="G1029" s="5">
        <f t="shared" si="81"/>
        <v>125</v>
      </c>
      <c r="H1029" s="11" t="b">
        <f t="shared" si="82"/>
        <v>0</v>
      </c>
      <c r="I1029" s="11" t="b">
        <f t="shared" si="83"/>
        <v>0</v>
      </c>
      <c r="J1029" s="11" t="b">
        <f t="shared" si="84"/>
        <v>1</v>
      </c>
    </row>
    <row r="1030" spans="1:10" x14ac:dyDescent="0.25">
      <c r="A1030">
        <v>144</v>
      </c>
      <c r="B1030" t="s">
        <v>14</v>
      </c>
      <c r="C1030" s="3">
        <v>39978.585613425923</v>
      </c>
      <c r="D1030" s="3">
        <v>39978.592870370368</v>
      </c>
      <c r="E1030" s="2">
        <f t="shared" si="80"/>
        <v>7.2569444455439225E-3</v>
      </c>
      <c r="F1030" t="str">
        <f>CONCATENATE(INDEX(Telefonkönyv!$A$2:$A$63,MATCH('Hívások (2)'!A1030,Telefonkönyv!$C$2:$C$63,0))," ",INDEX(Telefonkönyv!$B$2:$B$63,MATCH('Hívások (2)'!A1030,Telefonkönyv!$C$2:$C$63,0)))</f>
        <v>Bózsing Gergely ügyintéző</v>
      </c>
      <c r="G1030" s="5">
        <f t="shared" si="81"/>
        <v>925</v>
      </c>
      <c r="H1030" s="11" t="b">
        <f t="shared" si="82"/>
        <v>0</v>
      </c>
      <c r="I1030" s="11" t="b">
        <f t="shared" si="83"/>
        <v>0</v>
      </c>
      <c r="J1030" s="11" t="b">
        <f t="shared" si="84"/>
        <v>0</v>
      </c>
    </row>
    <row r="1031" spans="1:10" x14ac:dyDescent="0.25">
      <c r="A1031">
        <v>110</v>
      </c>
      <c r="B1031" t="s">
        <v>5</v>
      </c>
      <c r="C1031" s="3">
        <v>39978.587025462963</v>
      </c>
      <c r="D1031" s="3">
        <v>39978.621574074074</v>
      </c>
      <c r="E1031" s="2">
        <f t="shared" si="80"/>
        <v>3.4548611110949423E-2</v>
      </c>
      <c r="F1031" t="str">
        <f>CONCATENATE(INDEX(Telefonkönyv!$A$2:$A$63,MATCH('Hívások (2)'!A1031,Telefonkönyv!$C$2:$C$63,0))," ",INDEX(Telefonkönyv!$B$2:$B$63,MATCH('Hívások (2)'!A1031,Telefonkönyv!$C$2:$C$63,0)))</f>
        <v>Tóth Tímea középvezető</v>
      </c>
      <c r="G1031" s="5">
        <f t="shared" si="81"/>
        <v>4045</v>
      </c>
      <c r="H1031" s="11" t="b">
        <f t="shared" si="82"/>
        <v>0</v>
      </c>
      <c r="I1031" s="11" t="b">
        <f t="shared" si="83"/>
        <v>0</v>
      </c>
      <c r="J1031" s="11" t="b">
        <f t="shared" si="84"/>
        <v>0</v>
      </c>
    </row>
    <row r="1032" spans="1:10" x14ac:dyDescent="0.25">
      <c r="A1032">
        <v>141</v>
      </c>
      <c r="B1032" t="s">
        <v>10</v>
      </c>
      <c r="C1032" s="3">
        <v>39978.58766203704</v>
      </c>
      <c r="D1032" s="3">
        <v>39978.594583333332</v>
      </c>
      <c r="E1032" s="2">
        <f t="shared" si="80"/>
        <v>6.9212962916935794E-3</v>
      </c>
      <c r="F1032" t="str">
        <f>CONCATENATE(INDEX(Telefonkönyv!$A$2:$A$63,MATCH('Hívások (2)'!A1032,Telefonkönyv!$C$2:$C$63,0))," ",INDEX(Telefonkönyv!$B$2:$B$63,MATCH('Hívások (2)'!A1032,Telefonkönyv!$C$2:$C$63,0)))</f>
        <v>Harmath Szabolcs ügyintéző</v>
      </c>
      <c r="G1032" s="5">
        <f t="shared" si="81"/>
        <v>910</v>
      </c>
      <c r="H1032" s="11" t="b">
        <f t="shared" si="82"/>
        <v>0</v>
      </c>
      <c r="I1032" s="11" t="b">
        <f t="shared" si="83"/>
        <v>0</v>
      </c>
      <c r="J1032" s="11" t="b">
        <f t="shared" si="84"/>
        <v>0</v>
      </c>
    </row>
    <row r="1033" spans="1:10" x14ac:dyDescent="0.25">
      <c r="A1033">
        <v>140</v>
      </c>
      <c r="B1033" t="s">
        <v>5</v>
      </c>
      <c r="C1033" s="3">
        <v>39978.590324074074</v>
      </c>
      <c r="D1033" s="3">
        <v>39978.594027777777</v>
      </c>
      <c r="E1033" s="2">
        <f t="shared" si="80"/>
        <v>3.7037037036498077E-3</v>
      </c>
      <c r="F1033" t="str">
        <f>CONCATENATE(INDEX(Telefonkönyv!$A$2:$A$63,MATCH('Hívások (2)'!A1033,Telefonkönyv!$C$2:$C$63,0))," ",INDEX(Telefonkönyv!$B$2:$B$63,MATCH('Hívások (2)'!A1033,Telefonkönyv!$C$2:$C$63,0)))</f>
        <v>Szunomár Flóra ügyintéző</v>
      </c>
      <c r="G1033" s="5">
        <f t="shared" si="81"/>
        <v>525</v>
      </c>
      <c r="H1033" s="11" t="b">
        <f t="shared" si="82"/>
        <v>0</v>
      </c>
      <c r="I1033" s="11" t="b">
        <f t="shared" si="83"/>
        <v>0</v>
      </c>
      <c r="J1033" s="11" t="b">
        <f t="shared" si="84"/>
        <v>0</v>
      </c>
    </row>
    <row r="1034" spans="1:10" x14ac:dyDescent="0.25">
      <c r="A1034">
        <v>129</v>
      </c>
      <c r="B1034" t="s">
        <v>13</v>
      </c>
      <c r="C1034" s="3">
        <v>39978.590740740743</v>
      </c>
      <c r="D1034" s="3">
        <v>39978.590949074074</v>
      </c>
      <c r="E1034" s="2">
        <f t="shared" si="80"/>
        <v>2.0833333110203966E-4</v>
      </c>
      <c r="F1034" t="str">
        <f>CONCATENATE(INDEX(Telefonkönyv!$A$2:$A$63,MATCH('Hívások (2)'!A1034,Telefonkönyv!$C$2:$C$63,0))," ",INDEX(Telefonkönyv!$B$2:$B$63,MATCH('Hívások (2)'!A1034,Telefonkönyv!$C$2:$C$63,0)))</f>
        <v>Huszár Ildikó középvezető</v>
      </c>
      <c r="G1034" s="5">
        <f t="shared" si="81"/>
        <v>125</v>
      </c>
      <c r="H1034" s="11" t="b">
        <f t="shared" si="82"/>
        <v>0</v>
      </c>
      <c r="I1034" s="11" t="b">
        <f t="shared" si="83"/>
        <v>0</v>
      </c>
      <c r="J1034" s="11" t="b">
        <f t="shared" si="84"/>
        <v>1</v>
      </c>
    </row>
    <row r="1035" spans="1:10" x14ac:dyDescent="0.25">
      <c r="A1035">
        <v>114</v>
      </c>
      <c r="B1035" t="s">
        <v>11</v>
      </c>
      <c r="C1035" s="3">
        <v>39978.592743055553</v>
      </c>
      <c r="D1035" s="3">
        <v>39978.604108796295</v>
      </c>
      <c r="E1035" s="2">
        <f t="shared" si="80"/>
        <v>1.1365740741894115E-2</v>
      </c>
      <c r="F1035" t="str">
        <f>CONCATENATE(INDEX(Telefonkönyv!$A$2:$A$63,MATCH('Hívások (2)'!A1035,Telefonkönyv!$C$2:$C$63,0))," ",INDEX(Telefonkönyv!$B$2:$B$63,MATCH('Hívások (2)'!A1035,Telefonkönyv!$C$2:$C$63,0)))</f>
        <v>Bakonyi Mátyás ügyintéző</v>
      </c>
      <c r="G1035" s="5">
        <f t="shared" si="81"/>
        <v>1405</v>
      </c>
      <c r="H1035" s="11" t="b">
        <f t="shared" si="82"/>
        <v>0</v>
      </c>
      <c r="I1035" s="11" t="b">
        <f t="shared" si="83"/>
        <v>0</v>
      </c>
      <c r="J1035" s="11" t="b">
        <f t="shared" si="84"/>
        <v>0</v>
      </c>
    </row>
    <row r="1036" spans="1:10" x14ac:dyDescent="0.25">
      <c r="A1036">
        <v>162</v>
      </c>
      <c r="B1036" t="s">
        <v>5</v>
      </c>
      <c r="C1036" s="3">
        <v>39978.596030092594</v>
      </c>
      <c r="D1036" s="3">
        <v>39978.624409722222</v>
      </c>
      <c r="E1036" s="2">
        <f t="shared" si="80"/>
        <v>2.8379629628034309E-2</v>
      </c>
      <c r="F1036" t="str">
        <f>CONCATENATE(INDEX(Telefonkönyv!$A$2:$A$63,MATCH('Hívások (2)'!A1036,Telefonkönyv!$C$2:$C$63,0))," ",INDEX(Telefonkönyv!$B$2:$B$63,MATCH('Hívások (2)'!A1036,Telefonkönyv!$C$2:$C$63,0)))</f>
        <v>Mészöly Endre ügyintéző</v>
      </c>
      <c r="G1036" s="5">
        <f t="shared" si="81"/>
        <v>3325</v>
      </c>
      <c r="H1036" s="11" t="b">
        <f t="shared" si="82"/>
        <v>0</v>
      </c>
      <c r="I1036" s="11" t="b">
        <f t="shared" si="83"/>
        <v>0</v>
      </c>
      <c r="J1036" s="11" t="b">
        <f t="shared" si="84"/>
        <v>0</v>
      </c>
    </row>
    <row r="1037" spans="1:10" x14ac:dyDescent="0.25">
      <c r="A1037">
        <v>116</v>
      </c>
      <c r="B1037" t="s">
        <v>9</v>
      </c>
      <c r="C1037" s="3">
        <v>39978.599456018521</v>
      </c>
      <c r="D1037" s="3">
        <v>39978.605740740742</v>
      </c>
      <c r="E1037" s="2">
        <f t="shared" si="80"/>
        <v>6.284722221607808E-3</v>
      </c>
      <c r="F1037" t="str">
        <f>CONCATENATE(INDEX(Telefonkönyv!$A$2:$A$63,MATCH('Hívások (2)'!A1037,Telefonkönyv!$C$2:$C$63,0))," ",INDEX(Telefonkönyv!$B$2:$B$63,MATCH('Hívások (2)'!A1037,Telefonkönyv!$C$2:$C$63,0)))</f>
        <v>Mák Anna ügyintéző</v>
      </c>
      <c r="G1037" s="5">
        <f t="shared" si="81"/>
        <v>800</v>
      </c>
      <c r="H1037" s="11" t="b">
        <f t="shared" si="82"/>
        <v>0</v>
      </c>
      <c r="I1037" s="11" t="b">
        <f t="shared" si="83"/>
        <v>0</v>
      </c>
      <c r="J1037" s="11" t="b">
        <f t="shared" si="84"/>
        <v>1</v>
      </c>
    </row>
    <row r="1038" spans="1:10" x14ac:dyDescent="0.25">
      <c r="A1038">
        <v>106</v>
      </c>
      <c r="B1038" t="s">
        <v>8</v>
      </c>
      <c r="C1038" s="3">
        <v>39978.599988425929</v>
      </c>
      <c r="D1038" s="3">
        <v>39978.618576388886</v>
      </c>
      <c r="E1038" s="2">
        <f t="shared" si="80"/>
        <v>1.858796295709908E-2</v>
      </c>
      <c r="F1038" t="str">
        <f>CONCATENATE(INDEX(Telefonkönyv!$A$2:$A$63,MATCH('Hívások (2)'!A1038,Telefonkönyv!$C$2:$C$63,0))," ",INDEX(Telefonkönyv!$B$2:$B$63,MATCH('Hívások (2)'!A1038,Telefonkönyv!$C$2:$C$63,0)))</f>
        <v>Kalincsák Hanga ügyintéző</v>
      </c>
      <c r="G1038" s="5">
        <f t="shared" si="81"/>
        <v>2205</v>
      </c>
      <c r="H1038" s="11" t="b">
        <f t="shared" si="82"/>
        <v>0</v>
      </c>
      <c r="I1038" s="11" t="b">
        <f t="shared" si="83"/>
        <v>0</v>
      </c>
      <c r="J1038" s="11" t="b">
        <f t="shared" si="84"/>
        <v>0</v>
      </c>
    </row>
    <row r="1039" spans="1:10" x14ac:dyDescent="0.25">
      <c r="A1039">
        <v>138</v>
      </c>
      <c r="B1039" t="s">
        <v>5</v>
      </c>
      <c r="C1039" s="3">
        <v>39978.601111111115</v>
      </c>
      <c r="D1039" s="3">
        <v>39978.618738425925</v>
      </c>
      <c r="E1039" s="2">
        <f t="shared" si="80"/>
        <v>1.7627314809942618E-2</v>
      </c>
      <c r="F1039" t="str">
        <f>CONCATENATE(INDEX(Telefonkönyv!$A$2:$A$63,MATCH('Hívások (2)'!A1039,Telefonkönyv!$C$2:$C$63,0))," ",INDEX(Telefonkönyv!$B$2:$B$63,MATCH('Hívások (2)'!A1039,Telefonkönyv!$C$2:$C$63,0)))</f>
        <v>Cserta Péter ügyintéző</v>
      </c>
      <c r="G1039" s="5">
        <f t="shared" si="81"/>
        <v>2125</v>
      </c>
      <c r="H1039" s="11" t="b">
        <f t="shared" si="82"/>
        <v>0</v>
      </c>
      <c r="I1039" s="11" t="b">
        <f t="shared" si="83"/>
        <v>0</v>
      </c>
      <c r="J1039" s="11" t="b">
        <f t="shared" si="84"/>
        <v>0</v>
      </c>
    </row>
    <row r="1040" spans="1:10" x14ac:dyDescent="0.25">
      <c r="A1040">
        <v>159</v>
      </c>
      <c r="B1040" t="s">
        <v>4</v>
      </c>
      <c r="C1040" s="3">
        <v>39978.602800925924</v>
      </c>
      <c r="D1040" s="3">
        <v>39978.605011574073</v>
      </c>
      <c r="E1040" s="2">
        <f t="shared" si="80"/>
        <v>2.2106481483206153E-3</v>
      </c>
      <c r="F1040" t="str">
        <f>CONCATENATE(INDEX(Telefonkönyv!$A$2:$A$63,MATCH('Hívások (2)'!A1040,Telefonkönyv!$C$2:$C$63,0))," ",INDEX(Telefonkönyv!$B$2:$B$63,MATCH('Hívások (2)'!A1040,Telefonkönyv!$C$2:$C$63,0)))</f>
        <v>Pap Nikolett ügyintéző</v>
      </c>
      <c r="G1040" s="5">
        <f t="shared" si="81"/>
        <v>340</v>
      </c>
      <c r="H1040" s="11" t="b">
        <f t="shared" si="82"/>
        <v>0</v>
      </c>
      <c r="I1040" s="11" t="b">
        <f t="shared" si="83"/>
        <v>0</v>
      </c>
      <c r="J1040" s="11" t="b">
        <f t="shared" si="84"/>
        <v>1</v>
      </c>
    </row>
    <row r="1041" spans="1:10" x14ac:dyDescent="0.25">
      <c r="A1041">
        <v>117</v>
      </c>
      <c r="B1041" t="s">
        <v>5</v>
      </c>
      <c r="C1041" s="3">
        <v>39978.607071759259</v>
      </c>
      <c r="D1041" s="3">
        <v>39978.642824074072</v>
      </c>
      <c r="E1041" s="2">
        <f t="shared" si="80"/>
        <v>3.5752314812270924E-2</v>
      </c>
      <c r="F1041" t="str">
        <f>CONCATENATE(INDEX(Telefonkönyv!$A$2:$A$63,MATCH('Hívások (2)'!A1041,Telefonkönyv!$C$2:$C$63,0))," ",INDEX(Telefonkönyv!$B$2:$B$63,MATCH('Hívások (2)'!A1041,Telefonkönyv!$C$2:$C$63,0)))</f>
        <v>Ordasi Judit ügyintéző</v>
      </c>
      <c r="G1041" s="5">
        <f t="shared" si="81"/>
        <v>4205</v>
      </c>
      <c r="H1041" s="11" t="b">
        <f t="shared" si="82"/>
        <v>0</v>
      </c>
      <c r="I1041" s="11" t="b">
        <f t="shared" si="83"/>
        <v>0</v>
      </c>
      <c r="J1041" s="11" t="b">
        <f t="shared" si="84"/>
        <v>0</v>
      </c>
    </row>
    <row r="1042" spans="1:10" x14ac:dyDescent="0.25">
      <c r="A1042">
        <v>143</v>
      </c>
      <c r="B1042" t="s">
        <v>9</v>
      </c>
      <c r="C1042" s="3">
        <v>39978.607418981483</v>
      </c>
      <c r="D1042" s="3">
        <v>39978.608831018515</v>
      </c>
      <c r="E1042" s="2">
        <f t="shared" si="80"/>
        <v>1.4120370324235409E-3</v>
      </c>
      <c r="F1042" t="str">
        <f>CONCATENATE(INDEX(Telefonkönyv!$A$2:$A$63,MATCH('Hívások (2)'!A1042,Telefonkönyv!$C$2:$C$63,0))," ",INDEX(Telefonkönyv!$B$2:$B$63,MATCH('Hívások (2)'!A1042,Telefonkönyv!$C$2:$C$63,0)))</f>
        <v>Tringel Franciska ügyintéző</v>
      </c>
      <c r="G1042" s="5">
        <f t="shared" si="81"/>
        <v>275</v>
      </c>
      <c r="H1042" s="11" t="b">
        <f t="shared" si="82"/>
        <v>0</v>
      </c>
      <c r="I1042" s="11" t="b">
        <f t="shared" si="83"/>
        <v>0</v>
      </c>
      <c r="J1042" s="11" t="b">
        <f t="shared" si="84"/>
        <v>1</v>
      </c>
    </row>
    <row r="1043" spans="1:10" x14ac:dyDescent="0.25">
      <c r="A1043">
        <v>129</v>
      </c>
      <c r="B1043" t="s">
        <v>7</v>
      </c>
      <c r="C1043" s="3">
        <v>39978.608460648145</v>
      </c>
      <c r="D1043" s="3">
        <v>39978.645960648151</v>
      </c>
      <c r="E1043" s="2">
        <f t="shared" si="80"/>
        <v>3.7500000005820766E-2</v>
      </c>
      <c r="F1043" t="str">
        <f>CONCATENATE(INDEX(Telefonkönyv!$A$2:$A$63,MATCH('Hívások (2)'!A1043,Telefonkönyv!$C$2:$C$63,0))," ",INDEX(Telefonkönyv!$B$2:$B$63,MATCH('Hívások (2)'!A1043,Telefonkönyv!$C$2:$C$63,0)))</f>
        <v>Huszár Ildikó középvezető</v>
      </c>
      <c r="G1043" s="5">
        <f t="shared" si="81"/>
        <v>4100</v>
      </c>
      <c r="H1043" s="11" t="b">
        <f t="shared" si="82"/>
        <v>0</v>
      </c>
      <c r="I1043" s="11" t="b">
        <f t="shared" si="83"/>
        <v>0</v>
      </c>
      <c r="J1043" s="11" t="b">
        <f t="shared" si="84"/>
        <v>0</v>
      </c>
    </row>
    <row r="1044" spans="1:10" x14ac:dyDescent="0.25">
      <c r="A1044">
        <v>119</v>
      </c>
      <c r="B1044" t="s">
        <v>10</v>
      </c>
      <c r="C1044" s="3">
        <v>39978.612500000003</v>
      </c>
      <c r="D1044" s="3">
        <v>39978.637372685182</v>
      </c>
      <c r="E1044" s="2">
        <f t="shared" si="80"/>
        <v>2.4872685178706888E-2</v>
      </c>
      <c r="F1044" t="str">
        <f>CONCATENATE(INDEX(Telefonkönyv!$A$2:$A$63,MATCH('Hívások (2)'!A1044,Telefonkönyv!$C$2:$C$63,0))," ",INDEX(Telefonkönyv!$B$2:$B$63,MATCH('Hívások (2)'!A1044,Telefonkönyv!$C$2:$C$63,0)))</f>
        <v>Kövér Krisztina ügyintéző</v>
      </c>
      <c r="G1044" s="5">
        <f t="shared" si="81"/>
        <v>3120</v>
      </c>
      <c r="H1044" s="11" t="b">
        <f t="shared" si="82"/>
        <v>0</v>
      </c>
      <c r="I1044" s="11" t="b">
        <f t="shared" si="83"/>
        <v>0</v>
      </c>
      <c r="J1044" s="11" t="b">
        <f t="shared" si="84"/>
        <v>0</v>
      </c>
    </row>
    <row r="1045" spans="1:10" x14ac:dyDescent="0.25">
      <c r="A1045">
        <v>148</v>
      </c>
      <c r="B1045" t="s">
        <v>5</v>
      </c>
      <c r="C1045" s="3">
        <v>39978.613645833335</v>
      </c>
      <c r="D1045" s="3">
        <v>39978.650601851848</v>
      </c>
      <c r="E1045" s="2">
        <f t="shared" si="80"/>
        <v>3.6956018513592426E-2</v>
      </c>
      <c r="F1045" t="str">
        <f>CONCATENATE(INDEX(Telefonkönyv!$A$2:$A$63,MATCH('Hívások (2)'!A1045,Telefonkönyv!$C$2:$C$63,0))," ",INDEX(Telefonkönyv!$B$2:$B$63,MATCH('Hívások (2)'!A1045,Telefonkönyv!$C$2:$C$63,0)))</f>
        <v>Mester Zsuzsa középvezető</v>
      </c>
      <c r="G1045" s="5">
        <f t="shared" si="81"/>
        <v>4365</v>
      </c>
      <c r="H1045" s="11" t="b">
        <f t="shared" si="82"/>
        <v>0</v>
      </c>
      <c r="I1045" s="11" t="b">
        <f t="shared" si="83"/>
        <v>0</v>
      </c>
      <c r="J1045" s="11" t="b">
        <f t="shared" si="84"/>
        <v>0</v>
      </c>
    </row>
    <row r="1046" spans="1:10" x14ac:dyDescent="0.25">
      <c r="A1046">
        <v>107</v>
      </c>
      <c r="B1046" t="s">
        <v>7</v>
      </c>
      <c r="C1046" s="3">
        <v>39978.613807870373</v>
      </c>
      <c r="D1046" s="3">
        <v>39978.634976851848</v>
      </c>
      <c r="E1046" s="2">
        <f t="shared" si="80"/>
        <v>2.116898147505708E-2</v>
      </c>
      <c r="F1046" t="str">
        <f>CONCATENATE(INDEX(Telefonkönyv!$A$2:$A$63,MATCH('Hívások (2)'!A1046,Telefonkönyv!$C$2:$C$63,0))," ",INDEX(Telefonkönyv!$B$2:$B$63,MATCH('Hívások (2)'!A1046,Telefonkönyv!$C$2:$C$63,0)))</f>
        <v>Gál Fruzsina ügyintéző</v>
      </c>
      <c r="G1046" s="5">
        <f t="shared" si="81"/>
        <v>2375</v>
      </c>
      <c r="H1046" s="11" t="b">
        <f t="shared" si="82"/>
        <v>0</v>
      </c>
      <c r="I1046" s="11" t="b">
        <f t="shared" si="83"/>
        <v>0</v>
      </c>
      <c r="J1046" s="11" t="b">
        <f t="shared" si="84"/>
        <v>0</v>
      </c>
    </row>
    <row r="1047" spans="1:10" x14ac:dyDescent="0.25">
      <c r="A1047">
        <v>141</v>
      </c>
      <c r="B1047" t="s">
        <v>10</v>
      </c>
      <c r="C1047" s="3">
        <v>39978.614212962966</v>
      </c>
      <c r="D1047" s="3">
        <v>39978.621874999997</v>
      </c>
      <c r="E1047" s="2">
        <f t="shared" si="80"/>
        <v>7.6620370309683494E-3</v>
      </c>
      <c r="F1047" t="str">
        <f>CONCATENATE(INDEX(Telefonkönyv!$A$2:$A$63,MATCH('Hívások (2)'!A1047,Telefonkönyv!$C$2:$C$63,0))," ",INDEX(Telefonkönyv!$B$2:$B$63,MATCH('Hívások (2)'!A1047,Telefonkönyv!$C$2:$C$63,0)))</f>
        <v>Harmath Szabolcs ügyintéző</v>
      </c>
      <c r="G1047" s="5">
        <f t="shared" si="81"/>
        <v>1080</v>
      </c>
      <c r="H1047" s="11" t="b">
        <f t="shared" si="82"/>
        <v>0</v>
      </c>
      <c r="I1047" s="11" t="b">
        <f t="shared" si="83"/>
        <v>0</v>
      </c>
      <c r="J1047" s="11" t="b">
        <f t="shared" si="84"/>
        <v>0</v>
      </c>
    </row>
    <row r="1048" spans="1:10" x14ac:dyDescent="0.25">
      <c r="A1048">
        <v>105</v>
      </c>
      <c r="B1048" t="s">
        <v>7</v>
      </c>
      <c r="C1048" s="3">
        <v>39978.618483796294</v>
      </c>
      <c r="D1048" s="3">
        <v>39978.654444444444</v>
      </c>
      <c r="E1048" s="2">
        <f t="shared" si="80"/>
        <v>3.5960648150648922E-2</v>
      </c>
      <c r="F1048" t="str">
        <f>CONCATENATE(INDEX(Telefonkönyv!$A$2:$A$63,MATCH('Hívások (2)'!A1048,Telefonkönyv!$C$2:$C$63,0))," ",INDEX(Telefonkönyv!$B$2:$B$63,MATCH('Hívások (2)'!A1048,Telefonkönyv!$C$2:$C$63,0)))</f>
        <v>Vadász Iván középvezető</v>
      </c>
      <c r="G1048" s="5">
        <f t="shared" si="81"/>
        <v>3950</v>
      </c>
      <c r="H1048" s="11" t="b">
        <f t="shared" si="82"/>
        <v>0</v>
      </c>
      <c r="I1048" s="11" t="b">
        <f t="shared" si="83"/>
        <v>0</v>
      </c>
      <c r="J1048" s="11" t="b">
        <f t="shared" si="84"/>
        <v>0</v>
      </c>
    </row>
    <row r="1049" spans="1:10" x14ac:dyDescent="0.25">
      <c r="A1049">
        <v>131</v>
      </c>
      <c r="B1049" t="s">
        <v>5</v>
      </c>
      <c r="C1049" s="3">
        <v>39978.620219907411</v>
      </c>
      <c r="D1049" s="3">
        <v>39978.64571759259</v>
      </c>
      <c r="E1049" s="2">
        <f t="shared" si="80"/>
        <v>2.5497685179288965E-2</v>
      </c>
      <c r="F1049" t="str">
        <f>CONCATENATE(INDEX(Telefonkönyv!$A$2:$A$63,MATCH('Hívások (2)'!A1049,Telefonkönyv!$C$2:$C$63,0))," ",INDEX(Telefonkönyv!$B$2:$B$63,MATCH('Hívások (2)'!A1049,Telefonkönyv!$C$2:$C$63,0)))</f>
        <v>Arany Attila ügyintéző</v>
      </c>
      <c r="G1049" s="5">
        <f t="shared" si="81"/>
        <v>3005</v>
      </c>
      <c r="H1049" s="11" t="b">
        <f t="shared" si="82"/>
        <v>0</v>
      </c>
      <c r="I1049" s="11" t="b">
        <f t="shared" si="83"/>
        <v>0</v>
      </c>
      <c r="J1049" s="11" t="b">
        <f t="shared" si="84"/>
        <v>0</v>
      </c>
    </row>
    <row r="1050" spans="1:10" x14ac:dyDescent="0.25">
      <c r="A1050">
        <v>139</v>
      </c>
      <c r="B1050" t="s">
        <v>9</v>
      </c>
      <c r="C1050" s="3">
        <v>39978.623055555552</v>
      </c>
      <c r="D1050" s="3">
        <v>39978.638599537036</v>
      </c>
      <c r="E1050" s="2">
        <f t="shared" si="80"/>
        <v>1.5543981484370306E-2</v>
      </c>
      <c r="F1050" t="str">
        <f>CONCATENATE(INDEX(Telefonkönyv!$A$2:$A$63,MATCH('Hívások (2)'!A1050,Telefonkönyv!$C$2:$C$63,0))," ",INDEX(Telefonkönyv!$B$2:$B$63,MATCH('Hívások (2)'!A1050,Telefonkönyv!$C$2:$C$63,0)))</f>
        <v>Felner Ferenc ügyintéző</v>
      </c>
      <c r="G1050" s="5">
        <f t="shared" si="81"/>
        <v>1775</v>
      </c>
      <c r="H1050" s="11" t="b">
        <f t="shared" si="82"/>
        <v>1</v>
      </c>
      <c r="I1050" s="11" t="b">
        <f t="shared" si="83"/>
        <v>0</v>
      </c>
      <c r="J1050" s="11" t="b">
        <f t="shared" si="84"/>
        <v>0</v>
      </c>
    </row>
    <row r="1051" spans="1:10" x14ac:dyDescent="0.25">
      <c r="A1051">
        <v>104</v>
      </c>
      <c r="B1051" t="s">
        <v>5</v>
      </c>
      <c r="C1051" s="3">
        <v>39978.625856481478</v>
      </c>
      <c r="D1051" s="3">
        <v>39978.661817129629</v>
      </c>
      <c r="E1051" s="2">
        <f t="shared" si="80"/>
        <v>3.5960648150648922E-2</v>
      </c>
      <c r="F1051" t="str">
        <f>CONCATENATE(INDEX(Telefonkönyv!$A$2:$A$63,MATCH('Hívások (2)'!A1051,Telefonkönyv!$C$2:$C$63,0))," ",INDEX(Telefonkönyv!$B$2:$B$63,MATCH('Hívások (2)'!A1051,Telefonkönyv!$C$2:$C$63,0)))</f>
        <v>Laki Tamara ügyintéző</v>
      </c>
      <c r="G1051" s="5">
        <f t="shared" si="81"/>
        <v>4205</v>
      </c>
      <c r="H1051" s="11" t="b">
        <f t="shared" si="82"/>
        <v>0</v>
      </c>
      <c r="I1051" s="11" t="b">
        <f t="shared" si="83"/>
        <v>0</v>
      </c>
      <c r="J1051" s="11" t="b">
        <f t="shared" si="84"/>
        <v>0</v>
      </c>
    </row>
    <row r="1052" spans="1:10" x14ac:dyDescent="0.25">
      <c r="A1052">
        <v>121</v>
      </c>
      <c r="B1052" t="s">
        <v>7</v>
      </c>
      <c r="C1052" s="3">
        <v>39978.626909722225</v>
      </c>
      <c r="D1052" s="3">
        <v>39978.651030092595</v>
      </c>
      <c r="E1052" s="2">
        <f t="shared" si="80"/>
        <v>2.4120370369928423E-2</v>
      </c>
      <c r="F1052" t="str">
        <f>CONCATENATE(INDEX(Telefonkönyv!$A$2:$A$63,MATCH('Hívások (2)'!A1052,Telefonkönyv!$C$2:$C$63,0))," ",INDEX(Telefonkönyv!$B$2:$B$63,MATCH('Hívások (2)'!A1052,Telefonkönyv!$C$2:$C$63,0)))</f>
        <v>Palles Katalin ügyintéző</v>
      </c>
      <c r="G1052" s="5">
        <f t="shared" si="81"/>
        <v>2675</v>
      </c>
      <c r="H1052" s="11" t="b">
        <f t="shared" si="82"/>
        <v>0</v>
      </c>
      <c r="I1052" s="11" t="b">
        <f t="shared" si="83"/>
        <v>0</v>
      </c>
      <c r="J1052" s="11" t="b">
        <f t="shared" si="84"/>
        <v>0</v>
      </c>
    </row>
    <row r="1053" spans="1:10" x14ac:dyDescent="0.25">
      <c r="A1053">
        <v>144</v>
      </c>
      <c r="B1053" t="s">
        <v>14</v>
      </c>
      <c r="C1053" s="3">
        <v>39978.629074074073</v>
      </c>
      <c r="D1053" s="3">
        <v>39978.635243055556</v>
      </c>
      <c r="E1053" s="2">
        <f t="shared" si="80"/>
        <v>6.1689814829151146E-3</v>
      </c>
      <c r="F1053" t="str">
        <f>CONCATENATE(INDEX(Telefonkönyv!$A$2:$A$63,MATCH('Hívások (2)'!A1053,Telefonkönyv!$C$2:$C$63,0))," ",INDEX(Telefonkönyv!$B$2:$B$63,MATCH('Hívások (2)'!A1053,Telefonkönyv!$C$2:$C$63,0)))</f>
        <v>Bózsing Gergely ügyintéző</v>
      </c>
      <c r="G1053" s="5">
        <f t="shared" si="81"/>
        <v>765</v>
      </c>
      <c r="H1053" s="11" t="b">
        <f t="shared" si="82"/>
        <v>0</v>
      </c>
      <c r="I1053" s="11" t="b">
        <f t="shared" si="83"/>
        <v>0</v>
      </c>
      <c r="J1053" s="11" t="b">
        <f t="shared" si="84"/>
        <v>0</v>
      </c>
    </row>
    <row r="1054" spans="1:10" x14ac:dyDescent="0.25">
      <c r="A1054">
        <v>113</v>
      </c>
      <c r="B1054" t="s">
        <v>7</v>
      </c>
      <c r="C1054" s="3">
        <v>39978.631412037037</v>
      </c>
      <c r="D1054" s="3">
        <v>39978.648321759261</v>
      </c>
      <c r="E1054" s="2">
        <f t="shared" si="80"/>
        <v>1.6909722224227153E-2</v>
      </c>
      <c r="F1054" t="str">
        <f>CONCATENATE(INDEX(Telefonkönyv!$A$2:$A$63,MATCH('Hívások (2)'!A1054,Telefonkönyv!$C$2:$C$63,0))," ",INDEX(Telefonkönyv!$B$2:$B$63,MATCH('Hívások (2)'!A1054,Telefonkönyv!$C$2:$C$63,0)))</f>
        <v>Toldi Tamás ügyintéző</v>
      </c>
      <c r="G1054" s="5">
        <f t="shared" si="81"/>
        <v>1925</v>
      </c>
      <c r="H1054" s="11" t="b">
        <f t="shared" si="82"/>
        <v>0</v>
      </c>
      <c r="I1054" s="11" t="b">
        <f t="shared" si="83"/>
        <v>0</v>
      </c>
      <c r="J1054" s="11" t="b">
        <f t="shared" si="84"/>
        <v>0</v>
      </c>
    </row>
    <row r="1055" spans="1:10" x14ac:dyDescent="0.25">
      <c r="A1055">
        <v>142</v>
      </c>
      <c r="B1055" t="s">
        <v>4</v>
      </c>
      <c r="C1055" s="3">
        <v>39978.631412037037</v>
      </c>
      <c r="D1055" s="3">
        <v>39978.649571759262</v>
      </c>
      <c r="E1055" s="2">
        <f t="shared" si="80"/>
        <v>1.8159722225391306E-2</v>
      </c>
      <c r="F1055" t="str">
        <f>CONCATENATE(INDEX(Telefonkönyv!$A$2:$A$63,MATCH('Hívások (2)'!A1055,Telefonkönyv!$C$2:$C$63,0))," ",INDEX(Telefonkönyv!$B$2:$B$63,MATCH('Hívások (2)'!A1055,Telefonkönyv!$C$2:$C$63,0)))</f>
        <v>Varkoly Lili ügyintéző</v>
      </c>
      <c r="G1055" s="5">
        <f t="shared" si="81"/>
        <v>1950</v>
      </c>
      <c r="H1055" s="11" t="b">
        <f t="shared" si="82"/>
        <v>0</v>
      </c>
      <c r="I1055" s="11" t="b">
        <f t="shared" si="83"/>
        <v>0</v>
      </c>
      <c r="J1055" s="11" t="b">
        <f t="shared" si="84"/>
        <v>0</v>
      </c>
    </row>
    <row r="1056" spans="1:10" x14ac:dyDescent="0.25">
      <c r="A1056">
        <v>155</v>
      </c>
      <c r="B1056" t="s">
        <v>9</v>
      </c>
      <c r="C1056" s="3">
        <v>39978.631805555553</v>
      </c>
      <c r="D1056" s="3">
        <v>39978.634664351855</v>
      </c>
      <c r="E1056" s="2">
        <f t="shared" si="80"/>
        <v>2.8587963024619967E-3</v>
      </c>
      <c r="F1056" t="str">
        <f>CONCATENATE(INDEX(Telefonkönyv!$A$2:$A$63,MATCH('Hívások (2)'!A1056,Telefonkönyv!$C$2:$C$63,0))," ",INDEX(Telefonkönyv!$B$2:$B$63,MATCH('Hívások (2)'!A1056,Telefonkönyv!$C$2:$C$63,0)))</f>
        <v>Bölöni Antal ügyintéző</v>
      </c>
      <c r="G1056" s="5">
        <f t="shared" si="81"/>
        <v>425</v>
      </c>
      <c r="H1056" s="11" t="b">
        <f t="shared" si="82"/>
        <v>0</v>
      </c>
      <c r="I1056" s="11" t="b">
        <f t="shared" si="83"/>
        <v>0</v>
      </c>
      <c r="J1056" s="11" t="b">
        <f t="shared" si="84"/>
        <v>0</v>
      </c>
    </row>
    <row r="1057" spans="1:10" x14ac:dyDescent="0.25">
      <c r="A1057">
        <v>110</v>
      </c>
      <c r="B1057" t="s">
        <v>8</v>
      </c>
      <c r="C1057" s="3">
        <v>39978.633379629631</v>
      </c>
      <c r="D1057" s="3">
        <v>39978.65934027778</v>
      </c>
      <c r="E1057" s="2">
        <f t="shared" si="80"/>
        <v>2.5960648148611654E-2</v>
      </c>
      <c r="F1057" t="str">
        <f>CONCATENATE(INDEX(Telefonkönyv!$A$2:$A$63,MATCH('Hívások (2)'!A1057,Telefonkönyv!$C$2:$C$63,0))," ",INDEX(Telefonkönyv!$B$2:$B$63,MATCH('Hívások (2)'!A1057,Telefonkönyv!$C$2:$C$63,0)))</f>
        <v>Tóth Tímea középvezető</v>
      </c>
      <c r="G1057" s="5">
        <f t="shared" si="81"/>
        <v>3085</v>
      </c>
      <c r="H1057" s="11" t="b">
        <f t="shared" si="82"/>
        <v>0</v>
      </c>
      <c r="I1057" s="11" t="b">
        <f t="shared" si="83"/>
        <v>0</v>
      </c>
      <c r="J1057" s="11" t="b">
        <f t="shared" si="84"/>
        <v>0</v>
      </c>
    </row>
    <row r="1058" spans="1:10" x14ac:dyDescent="0.25">
      <c r="A1058">
        <v>127</v>
      </c>
      <c r="B1058" t="s">
        <v>4</v>
      </c>
      <c r="C1058" s="3">
        <v>39978.634687500002</v>
      </c>
      <c r="D1058" s="3">
        <v>39978.637395833335</v>
      </c>
      <c r="E1058" s="2">
        <f t="shared" si="80"/>
        <v>2.7083333334303461E-3</v>
      </c>
      <c r="F1058" t="str">
        <f>CONCATENATE(INDEX(Telefonkönyv!$A$2:$A$63,MATCH('Hívások (2)'!A1058,Telefonkönyv!$C$2:$C$63,0))," ",INDEX(Telefonkönyv!$B$2:$B$63,MATCH('Hívások (2)'!A1058,Telefonkönyv!$C$2:$C$63,0)))</f>
        <v>Polgár Zsuzsa ügyintéző</v>
      </c>
      <c r="G1058" s="5">
        <f t="shared" si="81"/>
        <v>340</v>
      </c>
      <c r="H1058" s="11" t="b">
        <f t="shared" si="82"/>
        <v>0</v>
      </c>
      <c r="I1058" s="11" t="b">
        <f t="shared" si="83"/>
        <v>0</v>
      </c>
      <c r="J1058" s="11" t="b">
        <f t="shared" si="84"/>
        <v>0</v>
      </c>
    </row>
    <row r="1059" spans="1:10" x14ac:dyDescent="0.25">
      <c r="A1059">
        <v>155</v>
      </c>
      <c r="B1059" t="s">
        <v>9</v>
      </c>
      <c r="C1059" s="3">
        <v>39978.635833333334</v>
      </c>
      <c r="D1059" s="3">
        <v>39978.66642361111</v>
      </c>
      <c r="E1059" s="2">
        <f t="shared" si="80"/>
        <v>3.0590277776354924E-2</v>
      </c>
      <c r="F1059" t="str">
        <f>CONCATENATE(INDEX(Telefonkönyv!$A$2:$A$63,MATCH('Hívások (2)'!A1059,Telefonkönyv!$C$2:$C$63,0))," ",INDEX(Telefonkönyv!$B$2:$B$63,MATCH('Hívások (2)'!A1059,Telefonkönyv!$C$2:$C$63,0)))</f>
        <v>Bölöni Antal ügyintéző</v>
      </c>
      <c r="G1059" s="5">
        <f t="shared" si="81"/>
        <v>3425</v>
      </c>
      <c r="H1059" s="11" t="b">
        <f t="shared" si="82"/>
        <v>0</v>
      </c>
      <c r="I1059" s="11" t="b">
        <f t="shared" si="83"/>
        <v>0</v>
      </c>
      <c r="J1059" s="11" t="b">
        <f t="shared" si="84"/>
        <v>0</v>
      </c>
    </row>
    <row r="1060" spans="1:10" x14ac:dyDescent="0.25">
      <c r="A1060">
        <v>137</v>
      </c>
      <c r="B1060" t="s">
        <v>9</v>
      </c>
      <c r="C1060" s="3">
        <v>39978.639479166668</v>
      </c>
      <c r="D1060" s="3">
        <v>39978.670104166667</v>
      </c>
      <c r="E1060" s="2">
        <f t="shared" si="80"/>
        <v>3.0624999999417923E-2</v>
      </c>
      <c r="F1060" t="str">
        <f>CONCATENATE(INDEX(Telefonkönyv!$A$2:$A$63,MATCH('Hívások (2)'!A1060,Telefonkönyv!$C$2:$C$63,0))," ",INDEX(Telefonkönyv!$B$2:$B$63,MATCH('Hívások (2)'!A1060,Telefonkönyv!$C$2:$C$63,0)))</f>
        <v>Bertalan József ügyintéző</v>
      </c>
      <c r="G1060" s="5">
        <f t="shared" si="81"/>
        <v>3425</v>
      </c>
      <c r="H1060" s="11" t="b">
        <f t="shared" si="82"/>
        <v>0</v>
      </c>
      <c r="I1060" s="11" t="b">
        <f t="shared" si="83"/>
        <v>0</v>
      </c>
      <c r="J1060" s="11" t="b">
        <f t="shared" si="84"/>
        <v>0</v>
      </c>
    </row>
    <row r="1061" spans="1:10" x14ac:dyDescent="0.25">
      <c r="A1061">
        <v>158</v>
      </c>
      <c r="B1061" t="s">
        <v>8</v>
      </c>
      <c r="C1061" s="3">
        <v>39978.64234953704</v>
      </c>
      <c r="D1061" s="3">
        <v>39978.675266203703</v>
      </c>
      <c r="E1061" s="2">
        <f t="shared" si="80"/>
        <v>3.2916666663368233E-2</v>
      </c>
      <c r="F1061" t="str">
        <f>CONCATENATE(INDEX(Telefonkönyv!$A$2:$A$63,MATCH('Hívások (2)'!A1061,Telefonkönyv!$C$2:$C$63,0))," ",INDEX(Telefonkönyv!$B$2:$B$63,MATCH('Hívások (2)'!A1061,Telefonkönyv!$C$2:$C$63,0)))</f>
        <v>Sánta Tibor középvezető</v>
      </c>
      <c r="G1061" s="5">
        <f t="shared" si="81"/>
        <v>3885</v>
      </c>
      <c r="H1061" s="11" t="b">
        <f t="shared" si="82"/>
        <v>0</v>
      </c>
      <c r="I1061" s="11" t="b">
        <f t="shared" si="83"/>
        <v>0</v>
      </c>
      <c r="J1061" s="11" t="b">
        <f t="shared" si="84"/>
        <v>0</v>
      </c>
    </row>
    <row r="1062" spans="1:10" x14ac:dyDescent="0.25">
      <c r="A1062">
        <v>108</v>
      </c>
      <c r="B1062" t="s">
        <v>13</v>
      </c>
      <c r="C1062" s="3">
        <v>39978.642870370371</v>
      </c>
      <c r="D1062" s="3">
        <v>39978.643240740741</v>
      </c>
      <c r="E1062" s="2">
        <f t="shared" si="80"/>
        <v>3.7037036963738501E-4</v>
      </c>
      <c r="F1062" t="str">
        <f>CONCATENATE(INDEX(Telefonkönyv!$A$2:$A$63,MATCH('Hívások (2)'!A1062,Telefonkönyv!$C$2:$C$63,0))," ",INDEX(Telefonkönyv!$B$2:$B$63,MATCH('Hívások (2)'!A1062,Telefonkönyv!$C$2:$C$63,0)))</f>
        <v>Csurai Fruzsina ügyintéző</v>
      </c>
      <c r="G1062" s="5">
        <f t="shared" si="81"/>
        <v>125</v>
      </c>
      <c r="H1062" s="11" t="b">
        <f t="shared" si="82"/>
        <v>0</v>
      </c>
      <c r="I1062" s="11" t="b">
        <f t="shared" si="83"/>
        <v>0</v>
      </c>
      <c r="J1062" s="11" t="b">
        <f t="shared" si="84"/>
        <v>0</v>
      </c>
    </row>
    <row r="1063" spans="1:10" x14ac:dyDescent="0.25">
      <c r="A1063">
        <v>145</v>
      </c>
      <c r="B1063" t="s">
        <v>12</v>
      </c>
      <c r="C1063" s="3">
        <v>39978.646018518521</v>
      </c>
      <c r="D1063" s="3">
        <v>39978.67664351852</v>
      </c>
      <c r="E1063" s="2">
        <f t="shared" si="80"/>
        <v>3.0624999999417923E-2</v>
      </c>
      <c r="F1063" t="str">
        <f>CONCATENATE(INDEX(Telefonkönyv!$A$2:$A$63,MATCH('Hívások (2)'!A1063,Telefonkönyv!$C$2:$C$63,0))," ",INDEX(Telefonkönyv!$B$2:$B$63,MATCH('Hívások (2)'!A1063,Telefonkönyv!$C$2:$C$63,0)))</f>
        <v>Bednai Linda ügyintéző</v>
      </c>
      <c r="G1063" s="5">
        <f t="shared" si="81"/>
        <v>3425</v>
      </c>
      <c r="H1063" s="11" t="b">
        <f t="shared" si="82"/>
        <v>0</v>
      </c>
      <c r="I1063" s="11" t="b">
        <f t="shared" si="83"/>
        <v>0</v>
      </c>
      <c r="J1063" s="11" t="b">
        <f t="shared" si="84"/>
        <v>0</v>
      </c>
    </row>
    <row r="1064" spans="1:10" x14ac:dyDescent="0.25">
      <c r="A1064">
        <v>129</v>
      </c>
      <c r="B1064" t="s">
        <v>9</v>
      </c>
      <c r="C1064" s="3">
        <v>39978.647233796299</v>
      </c>
      <c r="D1064" s="3">
        <v>39978.650289351855</v>
      </c>
      <c r="E1064" s="2">
        <f t="shared" si="80"/>
        <v>3.055555556784384E-3</v>
      </c>
      <c r="F1064" t="str">
        <f>CONCATENATE(INDEX(Telefonkönyv!$A$2:$A$63,MATCH('Hívások (2)'!A1064,Telefonkönyv!$C$2:$C$63,0))," ",INDEX(Telefonkönyv!$B$2:$B$63,MATCH('Hívások (2)'!A1064,Telefonkönyv!$C$2:$C$63,0)))</f>
        <v>Huszár Ildikó középvezető</v>
      </c>
      <c r="G1064" s="5">
        <f t="shared" si="81"/>
        <v>425</v>
      </c>
      <c r="H1064" s="11" t="b">
        <f t="shared" si="82"/>
        <v>0</v>
      </c>
      <c r="I1064" s="11" t="b">
        <f t="shared" si="83"/>
        <v>0</v>
      </c>
      <c r="J1064" s="11" t="b">
        <f t="shared" si="84"/>
        <v>0</v>
      </c>
    </row>
    <row r="1065" spans="1:10" x14ac:dyDescent="0.25">
      <c r="A1065">
        <v>108</v>
      </c>
      <c r="B1065" t="s">
        <v>13</v>
      </c>
      <c r="C1065" s="3">
        <v>39978.651064814818</v>
      </c>
      <c r="D1065" s="3">
        <v>39978.676307870373</v>
      </c>
      <c r="E1065" s="2">
        <f t="shared" si="80"/>
        <v>2.5243055555620231E-2</v>
      </c>
      <c r="F1065" t="str">
        <f>CONCATENATE(INDEX(Telefonkönyv!$A$2:$A$63,MATCH('Hívások (2)'!A1065,Telefonkönyv!$C$2:$C$63,0))," ",INDEX(Telefonkönyv!$B$2:$B$63,MATCH('Hívások (2)'!A1065,Telefonkönyv!$C$2:$C$63,0)))</f>
        <v>Csurai Fruzsina ügyintéző</v>
      </c>
      <c r="G1065" s="5">
        <f t="shared" si="81"/>
        <v>3005</v>
      </c>
      <c r="H1065" s="11" t="b">
        <f t="shared" si="82"/>
        <v>0</v>
      </c>
      <c r="I1065" s="11" t="b">
        <f t="shared" si="83"/>
        <v>0</v>
      </c>
      <c r="J1065" s="11" t="b">
        <f t="shared" si="84"/>
        <v>0</v>
      </c>
    </row>
    <row r="1066" spans="1:10" x14ac:dyDescent="0.25">
      <c r="A1066">
        <v>121</v>
      </c>
      <c r="B1066" t="s">
        <v>7</v>
      </c>
      <c r="C1066" s="3">
        <v>39978.65729166667</v>
      </c>
      <c r="D1066" s="3">
        <v>39978.681087962963</v>
      </c>
      <c r="E1066" s="2">
        <f t="shared" si="80"/>
        <v>2.3796296292857733E-2</v>
      </c>
      <c r="F1066" t="str">
        <f>CONCATENATE(INDEX(Telefonkönyv!$A$2:$A$63,MATCH('Hívások (2)'!A1066,Telefonkönyv!$C$2:$C$63,0))," ",INDEX(Telefonkönyv!$B$2:$B$63,MATCH('Hívások (2)'!A1066,Telefonkönyv!$C$2:$C$63,0)))</f>
        <v>Palles Katalin ügyintéző</v>
      </c>
      <c r="G1066" s="5">
        <f t="shared" si="81"/>
        <v>2675</v>
      </c>
      <c r="H1066" s="11" t="b">
        <f t="shared" si="82"/>
        <v>0</v>
      </c>
      <c r="I1066" s="11" t="b">
        <f t="shared" si="83"/>
        <v>0</v>
      </c>
      <c r="J1066" s="11" t="b">
        <f t="shared" si="84"/>
        <v>0</v>
      </c>
    </row>
    <row r="1067" spans="1:10" x14ac:dyDescent="0.25">
      <c r="A1067">
        <v>159</v>
      </c>
      <c r="B1067" t="s">
        <v>4</v>
      </c>
      <c r="C1067" s="3">
        <v>39978.65824074074</v>
      </c>
      <c r="D1067" s="3">
        <v>39978.663449074076</v>
      </c>
      <c r="E1067" s="2">
        <f t="shared" si="80"/>
        <v>5.2083333357586525E-3</v>
      </c>
      <c r="F1067" t="str">
        <f>CONCATENATE(INDEX(Telefonkönyv!$A$2:$A$63,MATCH('Hívások (2)'!A1067,Telefonkönyv!$C$2:$C$63,0))," ",INDEX(Telefonkönyv!$B$2:$B$63,MATCH('Hívások (2)'!A1067,Telefonkönyv!$C$2:$C$63,0)))</f>
        <v>Pap Nikolett ügyintéző</v>
      </c>
      <c r="G1067" s="5">
        <f t="shared" si="81"/>
        <v>620</v>
      </c>
      <c r="H1067" s="11" t="b">
        <f t="shared" si="82"/>
        <v>0</v>
      </c>
      <c r="I1067" s="11" t="b">
        <f t="shared" si="83"/>
        <v>0</v>
      </c>
      <c r="J1067" s="11" t="b">
        <f t="shared" si="84"/>
        <v>0</v>
      </c>
    </row>
    <row r="1068" spans="1:10" x14ac:dyDescent="0.25">
      <c r="A1068">
        <v>136</v>
      </c>
      <c r="B1068" t="s">
        <v>11</v>
      </c>
      <c r="C1068" s="3">
        <v>39978.661261574074</v>
      </c>
      <c r="D1068" s="3">
        <v>39978.680104166669</v>
      </c>
      <c r="E1068" s="2">
        <f t="shared" si="80"/>
        <v>1.8842592595319729E-2</v>
      </c>
      <c r="F1068" t="str">
        <f>CONCATENATE(INDEX(Telefonkönyv!$A$2:$A$63,MATCH('Hívások (2)'!A1068,Telefonkönyv!$C$2:$C$63,0))," ",INDEX(Telefonkönyv!$B$2:$B$63,MATCH('Hívások (2)'!A1068,Telefonkönyv!$C$2:$C$63,0)))</f>
        <v>Kégli Máté ügyintéző</v>
      </c>
      <c r="G1068" s="5">
        <f t="shared" si="81"/>
        <v>2285</v>
      </c>
      <c r="H1068" s="11" t="b">
        <f t="shared" si="82"/>
        <v>0</v>
      </c>
      <c r="I1068" s="11" t="b">
        <f t="shared" si="83"/>
        <v>0</v>
      </c>
      <c r="J1068" s="11" t="b">
        <f t="shared" si="84"/>
        <v>0</v>
      </c>
    </row>
    <row r="1069" spans="1:10" x14ac:dyDescent="0.25">
      <c r="A1069">
        <v>107</v>
      </c>
      <c r="B1069" t="s">
        <v>7</v>
      </c>
      <c r="C1069" s="3">
        <v>39978.661516203705</v>
      </c>
      <c r="D1069" s="3">
        <v>39978.688391203701</v>
      </c>
      <c r="E1069" s="2">
        <f t="shared" si="80"/>
        <v>2.6874999995925464E-2</v>
      </c>
      <c r="F1069" t="str">
        <f>CONCATENATE(INDEX(Telefonkönyv!$A$2:$A$63,MATCH('Hívások (2)'!A1069,Telefonkönyv!$C$2:$C$63,0))," ",INDEX(Telefonkönyv!$B$2:$B$63,MATCH('Hívások (2)'!A1069,Telefonkönyv!$C$2:$C$63,0)))</f>
        <v>Gál Fruzsina ügyintéző</v>
      </c>
      <c r="G1069" s="5">
        <f t="shared" si="81"/>
        <v>2975</v>
      </c>
      <c r="H1069" s="11" t="b">
        <f t="shared" si="82"/>
        <v>0</v>
      </c>
      <c r="I1069" s="11" t="b">
        <f t="shared" si="83"/>
        <v>0</v>
      </c>
      <c r="J1069" s="11" t="b">
        <f t="shared" si="84"/>
        <v>0</v>
      </c>
    </row>
    <row r="1070" spans="1:10" x14ac:dyDescent="0.25">
      <c r="A1070">
        <v>112</v>
      </c>
      <c r="B1070" t="s">
        <v>13</v>
      </c>
      <c r="C1070" s="3">
        <v>39978.669733796298</v>
      </c>
      <c r="D1070" s="3">
        <v>39978.675023148149</v>
      </c>
      <c r="E1070" s="2">
        <f t="shared" si="80"/>
        <v>5.2893518513883464E-3</v>
      </c>
      <c r="F1070" t="str">
        <f>CONCATENATE(INDEX(Telefonkönyv!$A$2:$A$63,MATCH('Hívások (2)'!A1070,Telefonkönyv!$C$2:$C$63,0))," ",INDEX(Telefonkönyv!$B$2:$B$63,MATCH('Hívások (2)'!A1070,Telefonkönyv!$C$2:$C$63,0)))</f>
        <v>Tóth Vanda ügyintéző</v>
      </c>
      <c r="G1070" s="5">
        <f t="shared" si="81"/>
        <v>685</v>
      </c>
      <c r="H1070" s="11" t="b">
        <f t="shared" si="82"/>
        <v>0</v>
      </c>
      <c r="I1070" s="11" t="b">
        <f t="shared" si="83"/>
        <v>0</v>
      </c>
      <c r="J1070" s="11" t="b">
        <f t="shared" si="84"/>
        <v>0</v>
      </c>
    </row>
    <row r="1071" spans="1:10" x14ac:dyDescent="0.25">
      <c r="A1071">
        <v>150</v>
      </c>
      <c r="B1071" t="s">
        <v>5</v>
      </c>
      <c r="C1071" s="3">
        <v>39978.669791666667</v>
      </c>
      <c r="D1071" s="3">
        <v>39978.700659722221</v>
      </c>
      <c r="E1071" s="2">
        <f t="shared" si="80"/>
        <v>3.0868055553582963E-2</v>
      </c>
      <c r="F1071" t="str">
        <f>CONCATENATE(INDEX(Telefonkönyv!$A$2:$A$63,MATCH('Hívások (2)'!A1071,Telefonkönyv!$C$2:$C$63,0))," ",INDEX(Telefonkönyv!$B$2:$B$63,MATCH('Hívások (2)'!A1071,Telefonkönyv!$C$2:$C$63,0)))</f>
        <v>Virt Kornél ügyintéző</v>
      </c>
      <c r="G1071" s="5">
        <f t="shared" si="81"/>
        <v>3645</v>
      </c>
      <c r="H1071" s="11" t="b">
        <f t="shared" si="82"/>
        <v>0</v>
      </c>
      <c r="I1071" s="11" t="b">
        <f t="shared" si="83"/>
        <v>0</v>
      </c>
      <c r="J1071" s="11" t="b">
        <f t="shared" si="84"/>
        <v>0</v>
      </c>
    </row>
    <row r="1072" spans="1:10" x14ac:dyDescent="0.25">
      <c r="A1072">
        <v>143</v>
      </c>
      <c r="B1072" t="s">
        <v>9</v>
      </c>
      <c r="C1072" s="3">
        <v>39978.669872685183</v>
      </c>
      <c r="D1072" s="3">
        <v>39978.672488425924</v>
      </c>
      <c r="E1072" s="2">
        <f t="shared" si="80"/>
        <v>2.6157407410209998E-3</v>
      </c>
      <c r="F1072" t="str">
        <f>CONCATENATE(INDEX(Telefonkönyv!$A$2:$A$63,MATCH('Hívások (2)'!A1072,Telefonkönyv!$C$2:$C$63,0))," ",INDEX(Telefonkönyv!$B$2:$B$63,MATCH('Hívások (2)'!A1072,Telefonkönyv!$C$2:$C$63,0)))</f>
        <v>Tringel Franciska ügyintéző</v>
      </c>
      <c r="G1072" s="5">
        <f t="shared" si="81"/>
        <v>350</v>
      </c>
      <c r="H1072" s="11" t="b">
        <f t="shared" si="82"/>
        <v>0</v>
      </c>
      <c r="I1072" s="11" t="b">
        <f t="shared" si="83"/>
        <v>0</v>
      </c>
      <c r="J1072" s="11" t="b">
        <f t="shared" si="84"/>
        <v>0</v>
      </c>
    </row>
    <row r="1073" spans="1:10" x14ac:dyDescent="0.25">
      <c r="A1073">
        <v>138</v>
      </c>
      <c r="B1073" t="s">
        <v>5</v>
      </c>
      <c r="C1073" s="3">
        <v>39978.674490740741</v>
      </c>
      <c r="D1073" s="3">
        <v>39978.690486111111</v>
      </c>
      <c r="E1073" s="2">
        <f t="shared" si="80"/>
        <v>1.5995370369637385E-2</v>
      </c>
      <c r="F1073" t="str">
        <f>CONCATENATE(INDEX(Telefonkönyv!$A$2:$A$63,MATCH('Hívások (2)'!A1073,Telefonkönyv!$C$2:$C$63,0))," ",INDEX(Telefonkönyv!$B$2:$B$63,MATCH('Hívások (2)'!A1073,Telefonkönyv!$C$2:$C$63,0)))</f>
        <v>Cserta Péter ügyintéző</v>
      </c>
      <c r="G1073" s="5">
        <f t="shared" si="81"/>
        <v>1965</v>
      </c>
      <c r="H1073" s="11" t="b">
        <f t="shared" si="82"/>
        <v>0</v>
      </c>
      <c r="I1073" s="11" t="b">
        <f t="shared" si="83"/>
        <v>0</v>
      </c>
      <c r="J1073" s="11" t="b">
        <f t="shared" si="84"/>
        <v>0</v>
      </c>
    </row>
    <row r="1074" spans="1:10" x14ac:dyDescent="0.25">
      <c r="A1074">
        <v>152</v>
      </c>
      <c r="B1074" t="s">
        <v>6</v>
      </c>
      <c r="C1074" s="3">
        <v>39978.67460648148</v>
      </c>
      <c r="D1074" s="3">
        <v>39978.676099537035</v>
      </c>
      <c r="E1074" s="2">
        <f t="shared" si="80"/>
        <v>1.4930555553291924E-3</v>
      </c>
      <c r="F1074" t="str">
        <f>CONCATENATE(INDEX(Telefonkönyv!$A$2:$A$63,MATCH('Hívások (2)'!A1074,Telefonkönyv!$C$2:$C$63,0))," ",INDEX(Telefonkönyv!$B$2:$B$63,MATCH('Hívások (2)'!A1074,Telefonkönyv!$C$2:$C$63,0)))</f>
        <v>Viola Klára ügyintéző</v>
      </c>
      <c r="G1074" s="5">
        <f t="shared" si="81"/>
        <v>285</v>
      </c>
      <c r="H1074" s="11" t="b">
        <f t="shared" si="82"/>
        <v>0</v>
      </c>
      <c r="I1074" s="11" t="b">
        <f t="shared" si="83"/>
        <v>0</v>
      </c>
      <c r="J1074" s="11" t="b">
        <f t="shared" si="84"/>
        <v>0</v>
      </c>
    </row>
    <row r="1075" spans="1:10" x14ac:dyDescent="0.25">
      <c r="A1075">
        <v>104</v>
      </c>
      <c r="B1075" t="s">
        <v>5</v>
      </c>
      <c r="C1075" s="3">
        <v>39978.675486111111</v>
      </c>
      <c r="D1075" s="3">
        <v>39978.709907407407</v>
      </c>
      <c r="E1075" s="2">
        <f t="shared" si="80"/>
        <v>3.4421296295477077E-2</v>
      </c>
      <c r="F1075" t="str">
        <f>CONCATENATE(INDEX(Telefonkönyv!$A$2:$A$63,MATCH('Hívások (2)'!A1075,Telefonkönyv!$C$2:$C$63,0))," ",INDEX(Telefonkönyv!$B$2:$B$63,MATCH('Hívások (2)'!A1075,Telefonkönyv!$C$2:$C$63,0)))</f>
        <v>Laki Tamara ügyintéző</v>
      </c>
      <c r="G1075" s="5">
        <f t="shared" si="81"/>
        <v>4045</v>
      </c>
      <c r="H1075" s="11" t="b">
        <f t="shared" si="82"/>
        <v>0</v>
      </c>
      <c r="I1075" s="11" t="b">
        <f t="shared" si="83"/>
        <v>0</v>
      </c>
      <c r="J1075" s="11" t="b">
        <f t="shared" si="84"/>
        <v>0</v>
      </c>
    </row>
    <row r="1076" spans="1:10" x14ac:dyDescent="0.25">
      <c r="A1076">
        <v>152</v>
      </c>
      <c r="B1076" t="s">
        <v>6</v>
      </c>
      <c r="C1076" s="3">
        <v>39978.678078703706</v>
      </c>
      <c r="D1076" s="3">
        <v>39978.706331018519</v>
      </c>
      <c r="E1076" s="2">
        <f t="shared" si="80"/>
        <v>2.8252314812561963E-2</v>
      </c>
      <c r="F1076" t="str">
        <f>CONCATENATE(INDEX(Telefonkönyv!$A$2:$A$63,MATCH('Hívások (2)'!A1076,Telefonkönyv!$C$2:$C$63,0))," ",INDEX(Telefonkönyv!$B$2:$B$63,MATCH('Hívások (2)'!A1076,Telefonkönyv!$C$2:$C$63,0)))</f>
        <v>Viola Klára ügyintéző</v>
      </c>
      <c r="G1076" s="5">
        <f t="shared" si="81"/>
        <v>3325</v>
      </c>
      <c r="H1076" s="11" t="b">
        <f t="shared" si="82"/>
        <v>0</v>
      </c>
      <c r="I1076" s="11" t="b">
        <f t="shared" si="83"/>
        <v>0</v>
      </c>
      <c r="J1076" s="11" t="b">
        <f t="shared" si="84"/>
        <v>0</v>
      </c>
    </row>
    <row r="1077" spans="1:10" x14ac:dyDescent="0.25">
      <c r="A1077">
        <v>131</v>
      </c>
      <c r="B1077" t="s">
        <v>5</v>
      </c>
      <c r="C1077" s="3">
        <v>39978.682881944442</v>
      </c>
      <c r="D1077" s="3">
        <v>39978.721331018518</v>
      </c>
      <c r="E1077" s="2">
        <f t="shared" si="80"/>
        <v>3.8449074076197576E-2</v>
      </c>
      <c r="F1077" t="str">
        <f>CONCATENATE(INDEX(Telefonkönyv!$A$2:$A$63,MATCH('Hívások (2)'!A1077,Telefonkönyv!$C$2:$C$63,0))," ",INDEX(Telefonkönyv!$B$2:$B$63,MATCH('Hívások (2)'!A1077,Telefonkönyv!$C$2:$C$63,0)))</f>
        <v>Arany Attila ügyintéző</v>
      </c>
      <c r="G1077" s="5">
        <f t="shared" si="81"/>
        <v>4525</v>
      </c>
      <c r="H1077" s="11" t="b">
        <f t="shared" si="82"/>
        <v>0</v>
      </c>
      <c r="I1077" s="11" t="b">
        <f t="shared" si="83"/>
        <v>0</v>
      </c>
      <c r="J1077" s="11" t="b">
        <f t="shared" si="84"/>
        <v>0</v>
      </c>
    </row>
    <row r="1078" spans="1:10" x14ac:dyDescent="0.25">
      <c r="A1078">
        <v>162</v>
      </c>
      <c r="B1078" t="s">
        <v>5</v>
      </c>
      <c r="C1078" s="3">
        <v>39978.685810185183</v>
      </c>
      <c r="D1078" s="3">
        <v>39978.690775462965</v>
      </c>
      <c r="E1078" s="2">
        <f t="shared" si="80"/>
        <v>4.9652777815936133E-3</v>
      </c>
      <c r="F1078" t="str">
        <f>CONCATENATE(INDEX(Telefonkönyv!$A$2:$A$63,MATCH('Hívások (2)'!A1078,Telefonkönyv!$C$2:$C$63,0))," ",INDEX(Telefonkönyv!$B$2:$B$63,MATCH('Hívások (2)'!A1078,Telefonkönyv!$C$2:$C$63,0)))</f>
        <v>Mészöly Endre ügyintéző</v>
      </c>
      <c r="G1078" s="5">
        <f t="shared" si="81"/>
        <v>685</v>
      </c>
      <c r="H1078" s="11" t="b">
        <f t="shared" si="82"/>
        <v>0</v>
      </c>
      <c r="I1078" s="11" t="b">
        <f t="shared" si="83"/>
        <v>0</v>
      </c>
      <c r="J1078" s="11" t="b">
        <f t="shared" si="84"/>
        <v>0</v>
      </c>
    </row>
    <row r="1079" spans="1:10" x14ac:dyDescent="0.25">
      <c r="A1079">
        <v>129</v>
      </c>
      <c r="B1079" t="s">
        <v>13</v>
      </c>
      <c r="C1079" s="3">
        <v>39978.690578703703</v>
      </c>
      <c r="D1079" s="3">
        <v>39978.703541666669</v>
      </c>
      <c r="E1079" s="2">
        <f t="shared" si="80"/>
        <v>1.2962962966412306E-2</v>
      </c>
      <c r="F1079" t="str">
        <f>CONCATENATE(INDEX(Telefonkönyv!$A$2:$A$63,MATCH('Hívások (2)'!A1079,Telefonkönyv!$C$2:$C$63,0))," ",INDEX(Telefonkönyv!$B$2:$B$63,MATCH('Hívások (2)'!A1079,Telefonkönyv!$C$2:$C$63,0)))</f>
        <v>Huszár Ildikó középvezető</v>
      </c>
      <c r="G1079" s="5">
        <f t="shared" si="81"/>
        <v>1565</v>
      </c>
      <c r="H1079" s="11" t="b">
        <f t="shared" si="82"/>
        <v>0</v>
      </c>
      <c r="I1079" s="11" t="b">
        <f t="shared" si="83"/>
        <v>0</v>
      </c>
      <c r="J1079" s="11" t="b">
        <f t="shared" si="84"/>
        <v>0</v>
      </c>
    </row>
    <row r="1080" spans="1:10" x14ac:dyDescent="0.25">
      <c r="A1080">
        <v>112</v>
      </c>
      <c r="B1080" t="s">
        <v>13</v>
      </c>
      <c r="C1080" s="3">
        <v>39978.691574074073</v>
      </c>
      <c r="D1080" s="3">
        <v>39978.725115740737</v>
      </c>
      <c r="E1080" s="2">
        <f t="shared" si="80"/>
        <v>3.3541666663950309E-2</v>
      </c>
      <c r="F1080" t="str">
        <f>CONCATENATE(INDEX(Telefonkönyv!$A$2:$A$63,MATCH('Hívások (2)'!A1080,Telefonkönyv!$C$2:$C$63,0))," ",INDEX(Telefonkönyv!$B$2:$B$63,MATCH('Hívások (2)'!A1080,Telefonkönyv!$C$2:$C$63,0)))</f>
        <v>Tóth Vanda ügyintéző</v>
      </c>
      <c r="G1080" s="5">
        <f t="shared" si="81"/>
        <v>3965</v>
      </c>
      <c r="H1080" s="11" t="b">
        <f t="shared" si="82"/>
        <v>0</v>
      </c>
      <c r="I1080" s="11" t="b">
        <f t="shared" si="83"/>
        <v>0</v>
      </c>
      <c r="J1080" s="11" t="b">
        <f t="shared" si="84"/>
        <v>0</v>
      </c>
    </row>
    <row r="1081" spans="1:10" x14ac:dyDescent="0.25">
      <c r="A1081">
        <v>126</v>
      </c>
      <c r="B1081" t="s">
        <v>4</v>
      </c>
      <c r="C1081" s="3">
        <v>39978.692372685182</v>
      </c>
      <c r="D1081" s="3">
        <v>39978.701666666668</v>
      </c>
      <c r="E1081" s="2">
        <f t="shared" si="80"/>
        <v>9.2939814858254977E-3</v>
      </c>
      <c r="F1081" t="str">
        <f>CONCATENATE(INDEX(Telefonkönyv!$A$2:$A$63,MATCH('Hívások (2)'!A1081,Telefonkönyv!$C$2:$C$63,0))," ",INDEX(Telefonkönyv!$B$2:$B$63,MATCH('Hívások (2)'!A1081,Telefonkönyv!$C$2:$C$63,0)))</f>
        <v>Hadviga Márton ügyintéző</v>
      </c>
      <c r="G1081" s="5">
        <f t="shared" si="81"/>
        <v>1040</v>
      </c>
      <c r="H1081" s="11" t="b">
        <f t="shared" si="82"/>
        <v>0</v>
      </c>
      <c r="I1081" s="11" t="b">
        <f t="shared" si="83"/>
        <v>0</v>
      </c>
      <c r="J1081" s="11" t="b">
        <f t="shared" si="84"/>
        <v>0</v>
      </c>
    </row>
    <row r="1082" spans="1:10" x14ac:dyDescent="0.25">
      <c r="A1082">
        <v>106</v>
      </c>
      <c r="B1082" t="s">
        <v>8</v>
      </c>
      <c r="C1082" s="3">
        <v>39978.694247685184</v>
      </c>
      <c r="D1082" s="3">
        <v>39978.70144675926</v>
      </c>
      <c r="E1082" s="2">
        <f t="shared" si="80"/>
        <v>7.1990740761975758E-3</v>
      </c>
      <c r="F1082" t="str">
        <f>CONCATENATE(INDEX(Telefonkönyv!$A$2:$A$63,MATCH('Hívások (2)'!A1082,Telefonkönyv!$C$2:$C$63,0))," ",INDEX(Telefonkönyv!$B$2:$B$63,MATCH('Hívások (2)'!A1082,Telefonkönyv!$C$2:$C$63,0)))</f>
        <v>Kalincsák Hanga ügyintéző</v>
      </c>
      <c r="G1082" s="5">
        <f t="shared" si="81"/>
        <v>925</v>
      </c>
      <c r="H1082" s="11" t="b">
        <f t="shared" si="82"/>
        <v>0</v>
      </c>
      <c r="I1082" s="11" t="b">
        <f t="shared" si="83"/>
        <v>0</v>
      </c>
      <c r="J1082" s="11" t="b">
        <f t="shared" si="84"/>
        <v>0</v>
      </c>
    </row>
    <row r="1083" spans="1:10" x14ac:dyDescent="0.25">
      <c r="A1083">
        <v>111</v>
      </c>
      <c r="B1083" t="s">
        <v>15</v>
      </c>
      <c r="C1083" s="3">
        <v>39978.699884259258</v>
      </c>
      <c r="D1083" s="3">
        <v>39978.729259259257</v>
      </c>
      <c r="E1083" s="2">
        <f t="shared" si="80"/>
        <v>2.937499999825377E-2</v>
      </c>
      <c r="F1083" t="str">
        <f>CONCATENATE(INDEX(Telefonkönyv!$A$2:$A$63,MATCH('Hívások (2)'!A1083,Telefonkönyv!$C$2:$C$63,0))," ",INDEX(Telefonkönyv!$B$2:$B$63,MATCH('Hívások (2)'!A1083,Telefonkönyv!$C$2:$C$63,0)))</f>
        <v>Badacsonyi Krisztián ügyintéző</v>
      </c>
      <c r="G1083" s="5">
        <f t="shared" si="81"/>
        <v>3715</v>
      </c>
      <c r="H1083" s="11" t="b">
        <f t="shared" si="82"/>
        <v>0</v>
      </c>
      <c r="I1083" s="11" t="b">
        <f t="shared" si="83"/>
        <v>0</v>
      </c>
      <c r="J1083" s="11" t="b">
        <f t="shared" si="84"/>
        <v>0</v>
      </c>
    </row>
    <row r="1084" spans="1:10" x14ac:dyDescent="0.25">
      <c r="A1084">
        <v>158</v>
      </c>
      <c r="B1084" t="s">
        <v>12</v>
      </c>
      <c r="C1084" s="3">
        <v>39978.703518518516</v>
      </c>
      <c r="D1084" s="3">
        <v>39978.729305555556</v>
      </c>
      <c r="E1084" s="2">
        <f t="shared" si="80"/>
        <v>2.5787037040572613E-2</v>
      </c>
      <c r="F1084" t="str">
        <f>CONCATENATE(INDEX(Telefonkönyv!$A$2:$A$63,MATCH('Hívások (2)'!A1084,Telefonkönyv!$C$2:$C$63,0))," ",INDEX(Telefonkönyv!$B$2:$B$63,MATCH('Hívások (2)'!A1084,Telefonkönyv!$C$2:$C$63,0)))</f>
        <v>Sánta Tibor középvezető</v>
      </c>
      <c r="G1084" s="5">
        <f t="shared" si="81"/>
        <v>2900</v>
      </c>
      <c r="H1084" s="11" t="b">
        <f t="shared" si="82"/>
        <v>0</v>
      </c>
      <c r="I1084" s="11" t="b">
        <f t="shared" si="83"/>
        <v>0</v>
      </c>
      <c r="J1084" s="11" t="b">
        <f t="shared" si="84"/>
        <v>0</v>
      </c>
    </row>
    <row r="1085" spans="1:10" x14ac:dyDescent="0.25">
      <c r="A1085">
        <v>160</v>
      </c>
      <c r="B1085" t="s">
        <v>14</v>
      </c>
      <c r="C1085" s="3">
        <v>39978.704884259256</v>
      </c>
      <c r="D1085" s="3">
        <v>39978.723460648151</v>
      </c>
      <c r="E1085" s="2">
        <f t="shared" si="80"/>
        <v>1.8576388894871343E-2</v>
      </c>
      <c r="F1085" t="str">
        <f>CONCATENATE(INDEX(Telefonkönyv!$A$2:$A$63,MATCH('Hívások (2)'!A1085,Telefonkönyv!$C$2:$C$63,0))," ",INDEX(Telefonkönyv!$B$2:$B$63,MATCH('Hívások (2)'!A1085,Telefonkönyv!$C$2:$C$63,0)))</f>
        <v>Fosztó Gábor ügyintéző</v>
      </c>
      <c r="G1085" s="5">
        <f t="shared" si="81"/>
        <v>2205</v>
      </c>
      <c r="H1085" s="11" t="b">
        <f t="shared" si="82"/>
        <v>0</v>
      </c>
      <c r="I1085" s="11" t="b">
        <f t="shared" si="83"/>
        <v>0</v>
      </c>
      <c r="J1085" s="11" t="b">
        <f t="shared" si="84"/>
        <v>0</v>
      </c>
    </row>
    <row r="1086" spans="1:10" x14ac:dyDescent="0.25">
      <c r="A1086">
        <v>148</v>
      </c>
      <c r="B1086" t="s">
        <v>9</v>
      </c>
      <c r="C1086" s="3">
        <v>39978.710162037038</v>
      </c>
      <c r="D1086" s="3">
        <v>39978.710451388892</v>
      </c>
      <c r="E1086" s="2">
        <f t="shared" si="80"/>
        <v>2.8935185400769114E-4</v>
      </c>
      <c r="F1086" t="str">
        <f>CONCATENATE(INDEX(Telefonkönyv!$A$2:$A$63,MATCH('Hívások (2)'!A1086,Telefonkönyv!$C$2:$C$63,0))," ",INDEX(Telefonkönyv!$B$2:$B$63,MATCH('Hívások (2)'!A1086,Telefonkönyv!$C$2:$C$63,0)))</f>
        <v>Mester Zsuzsa középvezető</v>
      </c>
      <c r="G1086" s="5">
        <f t="shared" si="81"/>
        <v>125</v>
      </c>
      <c r="H1086" s="11" t="b">
        <f t="shared" si="82"/>
        <v>0</v>
      </c>
      <c r="I1086" s="11" t="b">
        <f t="shared" si="83"/>
        <v>0</v>
      </c>
      <c r="J1086" s="11" t="b">
        <f t="shared" si="84"/>
        <v>0</v>
      </c>
    </row>
    <row r="1087" spans="1:10" x14ac:dyDescent="0.25">
      <c r="A1087">
        <v>104</v>
      </c>
      <c r="B1087" t="s">
        <v>5</v>
      </c>
      <c r="C1087" s="3">
        <v>39978.711805555555</v>
      </c>
      <c r="D1087" s="3">
        <v>39978.748101851852</v>
      </c>
      <c r="E1087" s="2">
        <f t="shared" si="80"/>
        <v>3.6296296297223307E-2</v>
      </c>
      <c r="F1087" t="str">
        <f>CONCATENATE(INDEX(Telefonkönyv!$A$2:$A$63,MATCH('Hívások (2)'!A1087,Telefonkönyv!$C$2:$C$63,0))," ",INDEX(Telefonkönyv!$B$2:$B$63,MATCH('Hívások (2)'!A1087,Telefonkönyv!$C$2:$C$63,0)))</f>
        <v>Laki Tamara ügyintéző</v>
      </c>
      <c r="G1087" s="5">
        <f t="shared" si="81"/>
        <v>4285</v>
      </c>
      <c r="H1087" s="11" t="b">
        <f t="shared" si="82"/>
        <v>0</v>
      </c>
      <c r="I1087" s="11" t="b">
        <f t="shared" si="83"/>
        <v>0</v>
      </c>
      <c r="J1087" s="11" t="b">
        <f t="shared" si="84"/>
        <v>0</v>
      </c>
    </row>
    <row r="1088" spans="1:10" x14ac:dyDescent="0.25">
      <c r="A1088">
        <v>102</v>
      </c>
      <c r="B1088" t="s">
        <v>11</v>
      </c>
      <c r="C1088" s="3">
        <v>39978.714398148149</v>
      </c>
      <c r="D1088" s="3">
        <v>39978.72619212963</v>
      </c>
      <c r="E1088" s="2">
        <f t="shared" si="80"/>
        <v>1.1793981480877846E-2</v>
      </c>
      <c r="F1088" t="str">
        <f>CONCATENATE(INDEX(Telefonkönyv!$A$2:$A$63,MATCH('Hívások (2)'!A1088,Telefonkönyv!$C$2:$C$63,0))," ",INDEX(Telefonkönyv!$B$2:$B$63,MATCH('Hívások (2)'!A1088,Telefonkönyv!$C$2:$C$63,0)))</f>
        <v>Csurgó Tivadar ügyintéző</v>
      </c>
      <c r="G1088" s="5">
        <f t="shared" si="81"/>
        <v>1405</v>
      </c>
      <c r="H1088" s="11" t="b">
        <f t="shared" si="82"/>
        <v>0</v>
      </c>
      <c r="I1088" s="11" t="b">
        <f t="shared" si="83"/>
        <v>0</v>
      </c>
      <c r="J1088" s="11" t="b">
        <f t="shared" si="84"/>
        <v>0</v>
      </c>
    </row>
    <row r="1089" spans="1:10" x14ac:dyDescent="0.25">
      <c r="A1089">
        <v>143</v>
      </c>
      <c r="B1089" t="s">
        <v>9</v>
      </c>
      <c r="C1089" s="3">
        <v>39978.716782407406</v>
      </c>
      <c r="D1089" s="3">
        <v>39978.750949074078</v>
      </c>
      <c r="E1089" s="2">
        <f t="shared" si="80"/>
        <v>3.4166666671808343E-2</v>
      </c>
      <c r="F1089" t="str">
        <f>CONCATENATE(INDEX(Telefonkönyv!$A$2:$A$63,MATCH('Hívások (2)'!A1089,Telefonkönyv!$C$2:$C$63,0))," ",INDEX(Telefonkönyv!$B$2:$B$63,MATCH('Hívások (2)'!A1089,Telefonkönyv!$C$2:$C$63,0)))</f>
        <v>Tringel Franciska ügyintéző</v>
      </c>
      <c r="G1089" s="5">
        <f t="shared" si="81"/>
        <v>3800</v>
      </c>
      <c r="H1089" s="11" t="b">
        <f t="shared" si="82"/>
        <v>0</v>
      </c>
      <c r="I1089" s="11" t="b">
        <f t="shared" si="83"/>
        <v>0</v>
      </c>
      <c r="J1089" s="11" t="b">
        <f t="shared" si="84"/>
        <v>0</v>
      </c>
    </row>
    <row r="1090" spans="1:10" x14ac:dyDescent="0.25">
      <c r="A1090">
        <v>103</v>
      </c>
      <c r="B1090" t="s">
        <v>10</v>
      </c>
      <c r="C1090" s="3">
        <v>39978.718414351853</v>
      </c>
      <c r="D1090" s="3">
        <v>39978.733078703706</v>
      </c>
      <c r="E1090" s="2">
        <f t="shared" si="80"/>
        <v>1.4664351852843538E-2</v>
      </c>
      <c r="F1090" t="str">
        <f>CONCATENATE(INDEX(Telefonkönyv!$A$2:$A$63,MATCH('Hívások (2)'!A1090,Telefonkönyv!$C$2:$C$63,0))," ",INDEX(Telefonkönyv!$B$2:$B$63,MATCH('Hívások (2)'!A1090,Telefonkönyv!$C$2:$C$63,0)))</f>
        <v>Faluhelyi Csaba ügyintéző</v>
      </c>
      <c r="G1090" s="5">
        <f t="shared" si="81"/>
        <v>1930</v>
      </c>
      <c r="H1090" s="11" t="b">
        <f t="shared" si="82"/>
        <v>0</v>
      </c>
      <c r="I1090" s="11" t="b">
        <f t="shared" si="83"/>
        <v>0</v>
      </c>
      <c r="J1090" s="11" t="b">
        <f t="shared" si="84"/>
        <v>0</v>
      </c>
    </row>
    <row r="1091" spans="1:10" x14ac:dyDescent="0.25">
      <c r="A1091">
        <v>141</v>
      </c>
      <c r="B1091" t="s">
        <v>10</v>
      </c>
      <c r="C1091" s="3">
        <v>39978.71912037037</v>
      </c>
      <c r="D1091" s="3">
        <v>39978.720370370371</v>
      </c>
      <c r="E1091" s="2">
        <f t="shared" ref="E1091:E1119" si="85">D1091-C1091</f>
        <v>1.2500000011641532E-3</v>
      </c>
      <c r="F1091" t="str">
        <f>CONCATENATE(INDEX(Telefonkönyv!$A$2:$A$63,MATCH('Hívások (2)'!A1091,Telefonkönyv!$C$2:$C$63,0))," ",INDEX(Telefonkönyv!$B$2:$B$63,MATCH('Hívások (2)'!A1091,Telefonkönyv!$C$2:$C$63,0)))</f>
        <v>Harmath Szabolcs ügyintéző</v>
      </c>
      <c r="G1091" s="5">
        <f t="shared" ref="G1091:G1119" si="86">VLOOKUP(B1091,$S$2:$V$13,3,FALSE)+IF(SECOND(E1091)=0,MINUTE(E1091),MINUTE(E1091)+1)*VLOOKUP(B1091,$S$2:$V$13,4,FALSE)</f>
        <v>230</v>
      </c>
      <c r="H1091" s="11" t="b">
        <f t="shared" ref="H1091:H1119" si="87">AND(MOD($C1091+VLOOKUP($B1091,$S$2:$T$13,2,TRUE)/24,1)&lt;TIME(9,0,0),MOD($D1091+VLOOKUP($B1091,$S$2:$T$13,2,TRUE)/24,1)&gt;=TIME(9,0,0))</f>
        <v>0</v>
      </c>
      <c r="I1091" s="11" t="b">
        <f t="shared" ref="I1091:I1119" si="88">AND(MOD($C1091+VLOOKUP($B1091,$S$2:$T$13,2,TRUE)/24,1)&lt;=TIME(17,0,0),MOD($D1091+VLOOKUP($B1091,$S$2:$T$13,2,TRUE)/24,1)&gt;TIME(17,0,0))</f>
        <v>0</v>
      </c>
      <c r="J1091" s="11" t="b">
        <f t="shared" ref="J1091:J1119" si="89">OR(MOD($C1091+VLOOKUP($B1091,$S$2:$T$13,2,TRUE)/24,1)&gt;TIME(17,0,0),MOD($D1091+VLOOKUP($B1091,$S$2:$T$13,2,TRUE)/24,1)&lt;TIME(9,0,0))</f>
        <v>0</v>
      </c>
    </row>
    <row r="1092" spans="1:10" x14ac:dyDescent="0.25">
      <c r="A1092">
        <v>107</v>
      </c>
      <c r="B1092" t="s">
        <v>7</v>
      </c>
      <c r="C1092" s="3">
        <v>39978.721006944441</v>
      </c>
      <c r="D1092" s="3">
        <v>39978.723773148151</v>
      </c>
      <c r="E1092" s="2">
        <f t="shared" si="85"/>
        <v>2.7662037100526504E-3</v>
      </c>
      <c r="F1092" t="str">
        <f>CONCATENATE(INDEX(Telefonkönyv!$A$2:$A$63,MATCH('Hívások (2)'!A1092,Telefonkönyv!$C$2:$C$63,0))," ",INDEX(Telefonkönyv!$B$2:$B$63,MATCH('Hívások (2)'!A1092,Telefonkönyv!$C$2:$C$63,0)))</f>
        <v>Gál Fruzsina ügyintéző</v>
      </c>
      <c r="G1092" s="5">
        <f t="shared" si="86"/>
        <v>350</v>
      </c>
      <c r="H1092" s="11" t="b">
        <f t="shared" si="87"/>
        <v>0</v>
      </c>
      <c r="I1092" s="11" t="b">
        <f t="shared" si="88"/>
        <v>0</v>
      </c>
      <c r="J1092" s="11" t="b">
        <f t="shared" si="89"/>
        <v>0</v>
      </c>
    </row>
    <row r="1093" spans="1:10" x14ac:dyDescent="0.25">
      <c r="A1093">
        <v>121</v>
      </c>
      <c r="B1093" t="s">
        <v>7</v>
      </c>
      <c r="C1093" s="3">
        <v>39978.723773148151</v>
      </c>
      <c r="D1093" s="3">
        <v>39978.733726851853</v>
      </c>
      <c r="E1093" s="2">
        <f t="shared" si="85"/>
        <v>9.9537037021946162E-3</v>
      </c>
      <c r="F1093" t="str">
        <f>CONCATENATE(INDEX(Telefonkönyv!$A$2:$A$63,MATCH('Hívások (2)'!A1093,Telefonkönyv!$C$2:$C$63,0))," ",INDEX(Telefonkönyv!$B$2:$B$63,MATCH('Hívások (2)'!A1093,Telefonkönyv!$C$2:$C$63,0)))</f>
        <v>Palles Katalin ügyintéző</v>
      </c>
      <c r="G1093" s="5">
        <f t="shared" si="86"/>
        <v>1175</v>
      </c>
      <c r="H1093" s="11" t="b">
        <f t="shared" si="87"/>
        <v>0</v>
      </c>
      <c r="I1093" s="11" t="b">
        <f t="shared" si="88"/>
        <v>0</v>
      </c>
      <c r="J1093" s="11" t="b">
        <f t="shared" si="89"/>
        <v>0</v>
      </c>
    </row>
    <row r="1094" spans="1:10" x14ac:dyDescent="0.25">
      <c r="A1094">
        <v>106</v>
      </c>
      <c r="B1094" t="s">
        <v>8</v>
      </c>
      <c r="C1094" s="3">
        <v>39978.723865740743</v>
      </c>
      <c r="D1094" s="3">
        <v>39978.765497685185</v>
      </c>
      <c r="E1094" s="2">
        <f t="shared" si="85"/>
        <v>4.1631944441178348E-2</v>
      </c>
      <c r="F1094" t="str">
        <f>CONCATENATE(INDEX(Telefonkönyv!$A$2:$A$63,MATCH('Hívások (2)'!A1094,Telefonkönyv!$C$2:$C$63,0))," ",INDEX(Telefonkönyv!$B$2:$B$63,MATCH('Hívások (2)'!A1094,Telefonkönyv!$C$2:$C$63,0)))</f>
        <v>Kalincsák Hanga ügyintéző</v>
      </c>
      <c r="G1094" s="5">
        <f t="shared" si="86"/>
        <v>4845</v>
      </c>
      <c r="H1094" s="11" t="b">
        <f t="shared" si="87"/>
        <v>0</v>
      </c>
      <c r="I1094" s="11" t="b">
        <f t="shared" si="88"/>
        <v>0</v>
      </c>
      <c r="J1094" s="11" t="b">
        <f t="shared" si="89"/>
        <v>0</v>
      </c>
    </row>
    <row r="1095" spans="1:10" x14ac:dyDescent="0.25">
      <c r="A1095">
        <v>140</v>
      </c>
      <c r="B1095" t="s">
        <v>5</v>
      </c>
      <c r="C1095" s="3">
        <v>39978.725405092591</v>
      </c>
      <c r="D1095" s="3">
        <v>39978.763321759259</v>
      </c>
      <c r="E1095" s="2">
        <f t="shared" si="85"/>
        <v>3.7916666668024845E-2</v>
      </c>
      <c r="F1095" t="str">
        <f>CONCATENATE(INDEX(Telefonkönyv!$A$2:$A$63,MATCH('Hívások (2)'!A1095,Telefonkönyv!$C$2:$C$63,0))," ",INDEX(Telefonkönyv!$B$2:$B$63,MATCH('Hívások (2)'!A1095,Telefonkönyv!$C$2:$C$63,0)))</f>
        <v>Szunomár Flóra ügyintéző</v>
      </c>
      <c r="G1095" s="5">
        <f t="shared" si="86"/>
        <v>4445</v>
      </c>
      <c r="H1095" s="11" t="b">
        <f t="shared" si="87"/>
        <v>0</v>
      </c>
      <c r="I1095" s="11" t="b">
        <f t="shared" si="88"/>
        <v>0</v>
      </c>
      <c r="J1095" s="11" t="b">
        <f t="shared" si="89"/>
        <v>0</v>
      </c>
    </row>
    <row r="1096" spans="1:10" x14ac:dyDescent="0.25">
      <c r="A1096">
        <v>144</v>
      </c>
      <c r="B1096" t="s">
        <v>14</v>
      </c>
      <c r="C1096" s="3">
        <v>39978.726168981484</v>
      </c>
      <c r="D1096" s="3">
        <v>39978.730925925927</v>
      </c>
      <c r="E1096" s="2">
        <f t="shared" si="85"/>
        <v>4.756944443215616E-3</v>
      </c>
      <c r="F1096" t="str">
        <f>CONCATENATE(INDEX(Telefonkönyv!$A$2:$A$63,MATCH('Hívások (2)'!A1096,Telefonkönyv!$C$2:$C$63,0))," ",INDEX(Telefonkönyv!$B$2:$B$63,MATCH('Hívások (2)'!A1096,Telefonkönyv!$C$2:$C$63,0)))</f>
        <v>Bózsing Gergely ügyintéző</v>
      </c>
      <c r="G1096" s="5">
        <f t="shared" si="86"/>
        <v>605</v>
      </c>
      <c r="H1096" s="11" t="b">
        <f t="shared" si="87"/>
        <v>0</v>
      </c>
      <c r="I1096" s="11" t="b">
        <f t="shared" si="88"/>
        <v>0</v>
      </c>
      <c r="J1096" s="11" t="b">
        <f t="shared" si="89"/>
        <v>0</v>
      </c>
    </row>
    <row r="1097" spans="1:10" x14ac:dyDescent="0.25">
      <c r="A1097">
        <v>113</v>
      </c>
      <c r="B1097" t="s">
        <v>7</v>
      </c>
      <c r="C1097" s="3">
        <v>39978.727118055554</v>
      </c>
      <c r="D1097" s="3">
        <v>39978.731909722221</v>
      </c>
      <c r="E1097" s="2">
        <f t="shared" si="85"/>
        <v>4.7916666662786156E-3</v>
      </c>
      <c r="F1097" t="str">
        <f>CONCATENATE(INDEX(Telefonkönyv!$A$2:$A$63,MATCH('Hívások (2)'!A1097,Telefonkönyv!$C$2:$C$63,0))," ",INDEX(Telefonkönyv!$B$2:$B$63,MATCH('Hívások (2)'!A1097,Telefonkönyv!$C$2:$C$63,0)))</f>
        <v>Toldi Tamás ügyintéző</v>
      </c>
      <c r="G1097" s="5">
        <f t="shared" si="86"/>
        <v>575</v>
      </c>
      <c r="H1097" s="11" t="b">
        <f t="shared" si="87"/>
        <v>0</v>
      </c>
      <c r="I1097" s="11" t="b">
        <f t="shared" si="88"/>
        <v>0</v>
      </c>
      <c r="J1097" s="11" t="b">
        <f t="shared" si="89"/>
        <v>0</v>
      </c>
    </row>
    <row r="1098" spans="1:10" x14ac:dyDescent="0.25">
      <c r="A1098">
        <v>107</v>
      </c>
      <c r="B1098" t="s">
        <v>7</v>
      </c>
      <c r="C1098" s="3">
        <v>39978.73133101852</v>
      </c>
      <c r="D1098" s="3">
        <v>39978.747291666667</v>
      </c>
      <c r="E1098" s="2">
        <f t="shared" si="85"/>
        <v>1.5960648146574385E-2</v>
      </c>
      <c r="F1098" t="str">
        <f>CONCATENATE(INDEX(Telefonkönyv!$A$2:$A$63,MATCH('Hívások (2)'!A1098,Telefonkönyv!$C$2:$C$63,0))," ",INDEX(Telefonkönyv!$B$2:$B$63,MATCH('Hívások (2)'!A1098,Telefonkönyv!$C$2:$C$63,0)))</f>
        <v>Gál Fruzsina ügyintéző</v>
      </c>
      <c r="G1098" s="5">
        <f t="shared" si="86"/>
        <v>1775</v>
      </c>
      <c r="H1098" s="11" t="b">
        <f t="shared" si="87"/>
        <v>0</v>
      </c>
      <c r="I1098" s="11" t="b">
        <f t="shared" si="88"/>
        <v>0</v>
      </c>
      <c r="J1098" s="11" t="b">
        <f t="shared" si="89"/>
        <v>0</v>
      </c>
    </row>
    <row r="1099" spans="1:10" x14ac:dyDescent="0.25">
      <c r="A1099">
        <v>113</v>
      </c>
      <c r="B1099" t="s">
        <v>7</v>
      </c>
      <c r="C1099" s="3">
        <v>39978.733032407406</v>
      </c>
      <c r="D1099" s="3">
        <v>39978.754618055558</v>
      </c>
      <c r="E1099" s="2">
        <f t="shared" si="85"/>
        <v>2.1585648151813075E-2</v>
      </c>
      <c r="F1099" t="str">
        <f>CONCATENATE(INDEX(Telefonkönyv!$A$2:$A$63,MATCH('Hívások (2)'!A1099,Telefonkönyv!$C$2:$C$63,0))," ",INDEX(Telefonkönyv!$B$2:$B$63,MATCH('Hívások (2)'!A1099,Telefonkönyv!$C$2:$C$63,0)))</f>
        <v>Toldi Tamás ügyintéző</v>
      </c>
      <c r="G1099" s="5">
        <f t="shared" si="86"/>
        <v>2450</v>
      </c>
      <c r="H1099" s="11" t="b">
        <f t="shared" si="87"/>
        <v>0</v>
      </c>
      <c r="I1099" s="11" t="b">
        <f t="shared" si="88"/>
        <v>0</v>
      </c>
      <c r="J1099" s="11" t="b">
        <f t="shared" si="89"/>
        <v>0</v>
      </c>
    </row>
    <row r="1100" spans="1:10" x14ac:dyDescent="0.25">
      <c r="A1100">
        <v>103</v>
      </c>
      <c r="B1100" t="s">
        <v>10</v>
      </c>
      <c r="C1100" s="3">
        <v>39978.747349537036</v>
      </c>
      <c r="D1100" s="3">
        <v>39978.756562499999</v>
      </c>
      <c r="E1100" s="2">
        <f t="shared" si="85"/>
        <v>9.2129629629198462E-3</v>
      </c>
      <c r="F1100" t="str">
        <f>CONCATENATE(INDEX(Telefonkönyv!$A$2:$A$63,MATCH('Hívások (2)'!A1100,Telefonkönyv!$C$2:$C$63,0))," ",INDEX(Telefonkönyv!$B$2:$B$63,MATCH('Hívások (2)'!A1100,Telefonkönyv!$C$2:$C$63,0)))</f>
        <v>Faluhelyi Csaba ügyintéző</v>
      </c>
      <c r="G1100" s="5">
        <f t="shared" si="86"/>
        <v>1250</v>
      </c>
      <c r="H1100" s="11" t="b">
        <f t="shared" si="87"/>
        <v>0</v>
      </c>
      <c r="I1100" s="11" t="b">
        <f t="shared" si="88"/>
        <v>0</v>
      </c>
      <c r="J1100" s="11" t="b">
        <f t="shared" si="89"/>
        <v>0</v>
      </c>
    </row>
    <row r="1101" spans="1:10" x14ac:dyDescent="0.25">
      <c r="A1101">
        <v>145</v>
      </c>
      <c r="B1101" t="s">
        <v>12</v>
      </c>
      <c r="C1101" s="3">
        <v>39978.748032407406</v>
      </c>
      <c r="D1101" s="3">
        <v>39978.768287037034</v>
      </c>
      <c r="E1101" s="2">
        <f t="shared" si="85"/>
        <v>2.025462962774327E-2</v>
      </c>
      <c r="F1101" t="str">
        <f>CONCATENATE(INDEX(Telefonkönyv!$A$2:$A$63,MATCH('Hívások (2)'!A1101,Telefonkönyv!$C$2:$C$63,0))," ",INDEX(Telefonkönyv!$B$2:$B$63,MATCH('Hívások (2)'!A1101,Telefonkönyv!$C$2:$C$63,0)))</f>
        <v>Bednai Linda ügyintéző</v>
      </c>
      <c r="G1101" s="5">
        <f t="shared" si="86"/>
        <v>2300</v>
      </c>
      <c r="H1101" s="11" t="b">
        <f t="shared" si="87"/>
        <v>0</v>
      </c>
      <c r="I1101" s="11" t="b">
        <f t="shared" si="88"/>
        <v>0</v>
      </c>
      <c r="J1101" s="11" t="b">
        <f t="shared" si="89"/>
        <v>0</v>
      </c>
    </row>
    <row r="1102" spans="1:10" x14ac:dyDescent="0.25">
      <c r="A1102">
        <v>105</v>
      </c>
      <c r="B1102" t="s">
        <v>13</v>
      </c>
      <c r="C1102" s="3">
        <v>39978.748055555552</v>
      </c>
      <c r="D1102" s="3">
        <v>39978.756886574076</v>
      </c>
      <c r="E1102" s="2">
        <f t="shared" si="85"/>
        <v>8.8310185237787664E-3</v>
      </c>
      <c r="F1102" t="str">
        <f>CONCATENATE(INDEX(Telefonkönyv!$A$2:$A$63,MATCH('Hívások (2)'!A1102,Telefonkönyv!$C$2:$C$63,0))," ",INDEX(Telefonkönyv!$B$2:$B$63,MATCH('Hívások (2)'!A1102,Telefonkönyv!$C$2:$C$63,0)))</f>
        <v>Vadász Iván középvezető</v>
      </c>
      <c r="G1102" s="5">
        <f t="shared" si="86"/>
        <v>1085</v>
      </c>
      <c r="H1102" s="11" t="b">
        <f t="shared" si="87"/>
        <v>0</v>
      </c>
      <c r="I1102" s="11" t="b">
        <f t="shared" si="88"/>
        <v>0</v>
      </c>
      <c r="J1102" s="11" t="b">
        <f t="shared" si="89"/>
        <v>0</v>
      </c>
    </row>
    <row r="1103" spans="1:10" x14ac:dyDescent="0.25">
      <c r="A1103">
        <v>144</v>
      </c>
      <c r="B1103" t="s">
        <v>14</v>
      </c>
      <c r="C1103" s="3">
        <v>39978.749756944446</v>
      </c>
      <c r="D1103" s="3">
        <v>39978.756689814814</v>
      </c>
      <c r="E1103" s="2">
        <f t="shared" si="85"/>
        <v>6.9328703684732318E-3</v>
      </c>
      <c r="F1103" t="str">
        <f>CONCATENATE(INDEX(Telefonkönyv!$A$2:$A$63,MATCH('Hívások (2)'!A1103,Telefonkönyv!$C$2:$C$63,0))," ",INDEX(Telefonkönyv!$B$2:$B$63,MATCH('Hívások (2)'!A1103,Telefonkönyv!$C$2:$C$63,0)))</f>
        <v>Bózsing Gergely ügyintéző</v>
      </c>
      <c r="G1103" s="5">
        <f t="shared" si="86"/>
        <v>845</v>
      </c>
      <c r="H1103" s="11" t="b">
        <f t="shared" si="87"/>
        <v>0</v>
      </c>
      <c r="I1103" s="11" t="b">
        <f t="shared" si="88"/>
        <v>0</v>
      </c>
      <c r="J1103" s="11" t="b">
        <f t="shared" si="89"/>
        <v>0</v>
      </c>
    </row>
    <row r="1104" spans="1:10" x14ac:dyDescent="0.25">
      <c r="A1104">
        <v>156</v>
      </c>
      <c r="B1104" t="s">
        <v>7</v>
      </c>
      <c r="C1104" s="3">
        <v>39978.751030092593</v>
      </c>
      <c r="D1104" s="3">
        <v>39978.751238425924</v>
      </c>
      <c r="E1104" s="2">
        <f t="shared" si="85"/>
        <v>2.0833333110203966E-4</v>
      </c>
      <c r="F1104" t="str">
        <f>CONCATENATE(INDEX(Telefonkönyv!$A$2:$A$63,MATCH('Hívások (2)'!A1104,Telefonkönyv!$C$2:$C$63,0))," ",INDEX(Telefonkönyv!$B$2:$B$63,MATCH('Hívások (2)'!A1104,Telefonkönyv!$C$2:$C$63,0)))</f>
        <v>Ormai Nikolett ügyintéző</v>
      </c>
      <c r="G1104" s="5">
        <f t="shared" si="86"/>
        <v>125</v>
      </c>
      <c r="H1104" s="11" t="b">
        <f t="shared" si="87"/>
        <v>0</v>
      </c>
      <c r="I1104" s="11" t="b">
        <f t="shared" si="88"/>
        <v>0</v>
      </c>
      <c r="J1104" s="11" t="b">
        <f t="shared" si="89"/>
        <v>0</v>
      </c>
    </row>
    <row r="1105" spans="1:10" x14ac:dyDescent="0.25">
      <c r="A1105">
        <v>108</v>
      </c>
      <c r="B1105" t="s">
        <v>13</v>
      </c>
      <c r="C1105" s="3">
        <v>39978.752488425926</v>
      </c>
      <c r="D1105" s="3">
        <v>39978.765613425923</v>
      </c>
      <c r="E1105" s="2">
        <f t="shared" si="85"/>
        <v>1.3124999997671694E-2</v>
      </c>
      <c r="F1105" t="str">
        <f>CONCATENATE(INDEX(Telefonkönyv!$A$2:$A$63,MATCH('Hívások (2)'!A1105,Telefonkönyv!$C$2:$C$63,0))," ",INDEX(Telefonkönyv!$B$2:$B$63,MATCH('Hívások (2)'!A1105,Telefonkönyv!$C$2:$C$63,0)))</f>
        <v>Csurai Fruzsina ügyintéző</v>
      </c>
      <c r="G1105" s="5">
        <f t="shared" si="86"/>
        <v>1565</v>
      </c>
      <c r="H1105" s="11" t="b">
        <f t="shared" si="87"/>
        <v>0</v>
      </c>
      <c r="I1105" s="11" t="b">
        <f t="shared" si="88"/>
        <v>0</v>
      </c>
      <c r="J1105" s="11" t="b">
        <f t="shared" si="89"/>
        <v>0</v>
      </c>
    </row>
    <row r="1106" spans="1:10" x14ac:dyDescent="0.25">
      <c r="A1106">
        <v>135</v>
      </c>
      <c r="B1106" t="s">
        <v>13</v>
      </c>
      <c r="C1106" s="3">
        <v>39978.75509259259</v>
      </c>
      <c r="D1106" s="3">
        <v>39978.785300925927</v>
      </c>
      <c r="E1106" s="2">
        <f t="shared" si="85"/>
        <v>3.0208333337213844E-2</v>
      </c>
      <c r="F1106" t="str">
        <f>CONCATENATE(INDEX(Telefonkönyv!$A$2:$A$63,MATCH('Hívások (2)'!A1106,Telefonkönyv!$C$2:$C$63,0))," ",INDEX(Telefonkönyv!$B$2:$B$63,MATCH('Hívások (2)'!A1106,Telefonkönyv!$C$2:$C$63,0)))</f>
        <v>Laki Karola ügyintéző</v>
      </c>
      <c r="G1106" s="5">
        <f t="shared" si="86"/>
        <v>3565</v>
      </c>
      <c r="H1106" s="11" t="b">
        <f t="shared" si="87"/>
        <v>0</v>
      </c>
      <c r="I1106" s="11" t="b">
        <f t="shared" si="88"/>
        <v>0</v>
      </c>
      <c r="J1106" s="11" t="b">
        <f t="shared" si="89"/>
        <v>0</v>
      </c>
    </row>
    <row r="1107" spans="1:10" x14ac:dyDescent="0.25">
      <c r="A1107">
        <v>104</v>
      </c>
      <c r="B1107" t="s">
        <v>5</v>
      </c>
      <c r="C1107" s="3">
        <v>39978.758020833331</v>
      </c>
      <c r="D1107" s="3">
        <v>39978.79277777778</v>
      </c>
      <c r="E1107" s="2">
        <f t="shared" si="85"/>
        <v>3.475694444932742E-2</v>
      </c>
      <c r="F1107" t="str">
        <f>CONCATENATE(INDEX(Telefonkönyv!$A$2:$A$63,MATCH('Hívások (2)'!A1107,Telefonkönyv!$C$2:$C$63,0))," ",INDEX(Telefonkönyv!$B$2:$B$63,MATCH('Hívások (2)'!A1107,Telefonkönyv!$C$2:$C$63,0)))</f>
        <v>Laki Tamara ügyintéző</v>
      </c>
      <c r="G1107" s="5">
        <f t="shared" si="86"/>
        <v>4125</v>
      </c>
      <c r="H1107" s="11" t="b">
        <f t="shared" si="87"/>
        <v>0</v>
      </c>
      <c r="I1107" s="11" t="b">
        <f t="shared" si="88"/>
        <v>0</v>
      </c>
      <c r="J1107" s="11" t="b">
        <f t="shared" si="89"/>
        <v>0</v>
      </c>
    </row>
    <row r="1108" spans="1:10" x14ac:dyDescent="0.25">
      <c r="A1108">
        <v>153</v>
      </c>
      <c r="B1108" t="s">
        <v>7</v>
      </c>
      <c r="C1108" s="3">
        <v>39978.762569444443</v>
      </c>
      <c r="D1108" s="3">
        <v>39978.773020833331</v>
      </c>
      <c r="E1108" s="2">
        <f t="shared" si="85"/>
        <v>1.0451388887304347E-2</v>
      </c>
      <c r="F1108" t="str">
        <f>CONCATENATE(INDEX(Telefonkönyv!$A$2:$A$63,MATCH('Hívások (2)'!A1108,Telefonkönyv!$C$2:$C$63,0))," ",INDEX(Telefonkönyv!$B$2:$B$63,MATCH('Hívások (2)'!A1108,Telefonkönyv!$C$2:$C$63,0)))</f>
        <v>Bozsó Zsolt ügyintéző</v>
      </c>
      <c r="G1108" s="5">
        <f t="shared" si="86"/>
        <v>1250</v>
      </c>
      <c r="H1108" s="11" t="b">
        <f t="shared" si="87"/>
        <v>0</v>
      </c>
      <c r="I1108" s="11" t="b">
        <f t="shared" si="88"/>
        <v>0</v>
      </c>
      <c r="J1108" s="11" t="b">
        <f t="shared" si="89"/>
        <v>0</v>
      </c>
    </row>
    <row r="1109" spans="1:10" x14ac:dyDescent="0.25">
      <c r="A1109">
        <v>142</v>
      </c>
      <c r="B1109" t="s">
        <v>4</v>
      </c>
      <c r="C1109" s="3">
        <v>39978.767488425925</v>
      </c>
      <c r="D1109" s="3">
        <v>39978.772407407407</v>
      </c>
      <c r="E1109" s="2">
        <f t="shared" si="85"/>
        <v>4.9189814817509614E-3</v>
      </c>
      <c r="F1109" t="str">
        <f>CONCATENATE(INDEX(Telefonkönyv!$A$2:$A$63,MATCH('Hívások (2)'!A1109,Telefonkönyv!$C$2:$C$63,0))," ",INDEX(Telefonkönyv!$B$2:$B$63,MATCH('Hívások (2)'!A1109,Telefonkönyv!$C$2:$C$63,0)))</f>
        <v>Varkoly Lili ügyintéző</v>
      </c>
      <c r="G1109" s="5">
        <f t="shared" si="86"/>
        <v>620</v>
      </c>
      <c r="H1109" s="11" t="b">
        <f t="shared" si="87"/>
        <v>0</v>
      </c>
      <c r="I1109" s="11" t="b">
        <f t="shared" si="88"/>
        <v>0</v>
      </c>
      <c r="J1109" s="11" t="b">
        <f t="shared" si="89"/>
        <v>0</v>
      </c>
    </row>
    <row r="1110" spans="1:10" x14ac:dyDescent="0.25">
      <c r="A1110">
        <v>110</v>
      </c>
      <c r="B1110" t="s">
        <v>5</v>
      </c>
      <c r="C1110" s="3">
        <v>39978.767581018517</v>
      </c>
      <c r="D1110" s="3">
        <v>39978.808321759258</v>
      </c>
      <c r="E1110" s="2">
        <f t="shared" si="85"/>
        <v>4.0740740740147885E-2</v>
      </c>
      <c r="F1110" t="str">
        <f>CONCATENATE(INDEX(Telefonkönyv!$A$2:$A$63,MATCH('Hívások (2)'!A1110,Telefonkönyv!$C$2:$C$63,0))," ",INDEX(Telefonkönyv!$B$2:$B$63,MATCH('Hívások (2)'!A1110,Telefonkönyv!$C$2:$C$63,0)))</f>
        <v>Tóth Tímea középvezető</v>
      </c>
      <c r="G1110" s="5">
        <f t="shared" si="86"/>
        <v>4765</v>
      </c>
      <c r="H1110" s="11" t="b">
        <f t="shared" si="87"/>
        <v>0</v>
      </c>
      <c r="I1110" s="11" t="b">
        <f t="shared" si="88"/>
        <v>0</v>
      </c>
      <c r="J1110" s="11" t="b">
        <f t="shared" si="89"/>
        <v>0</v>
      </c>
    </row>
    <row r="1111" spans="1:10" x14ac:dyDescent="0.25">
      <c r="A1111">
        <v>161</v>
      </c>
      <c r="B1111" t="s">
        <v>9</v>
      </c>
      <c r="C1111" s="3">
        <v>39978.769525462965</v>
      </c>
      <c r="D1111" s="3">
        <v>39978.799895833334</v>
      </c>
      <c r="E1111" s="2">
        <f t="shared" si="85"/>
        <v>3.0370370368473232E-2</v>
      </c>
      <c r="F1111" t="str">
        <f>CONCATENATE(INDEX(Telefonkönyv!$A$2:$A$63,MATCH('Hívások (2)'!A1111,Telefonkönyv!$C$2:$C$63,0))," ",INDEX(Telefonkönyv!$B$2:$B$63,MATCH('Hívások (2)'!A1111,Telefonkönyv!$C$2:$C$63,0)))</f>
        <v>Gál Pál ügyintéző</v>
      </c>
      <c r="G1111" s="5">
        <f t="shared" si="86"/>
        <v>3350</v>
      </c>
      <c r="H1111" s="11" t="b">
        <f t="shared" si="87"/>
        <v>0</v>
      </c>
      <c r="I1111" s="11" t="b">
        <f t="shared" si="88"/>
        <v>0</v>
      </c>
      <c r="J1111" s="11" t="b">
        <f t="shared" si="89"/>
        <v>0</v>
      </c>
    </row>
    <row r="1112" spans="1:10" x14ac:dyDescent="0.25">
      <c r="A1112">
        <v>141</v>
      </c>
      <c r="B1112" t="s">
        <v>10</v>
      </c>
      <c r="C1112" s="3">
        <v>39978.771747685183</v>
      </c>
      <c r="D1112" s="3">
        <v>39978.78974537037</v>
      </c>
      <c r="E1112" s="2">
        <f t="shared" si="85"/>
        <v>1.7997685186855961E-2</v>
      </c>
      <c r="F1112" t="str">
        <f>CONCATENATE(INDEX(Telefonkönyv!$A$2:$A$63,MATCH('Hívások (2)'!A1112,Telefonkönyv!$C$2:$C$63,0))," ",INDEX(Telefonkönyv!$B$2:$B$63,MATCH('Hívások (2)'!A1112,Telefonkönyv!$C$2:$C$63,0)))</f>
        <v>Harmath Szabolcs ügyintéző</v>
      </c>
      <c r="G1112" s="5">
        <f t="shared" si="86"/>
        <v>2270</v>
      </c>
      <c r="H1112" s="11" t="b">
        <f t="shared" si="87"/>
        <v>0</v>
      </c>
      <c r="I1112" s="11" t="b">
        <f t="shared" si="88"/>
        <v>0</v>
      </c>
      <c r="J1112" s="11" t="b">
        <f t="shared" si="89"/>
        <v>0</v>
      </c>
    </row>
    <row r="1113" spans="1:10" x14ac:dyDescent="0.25">
      <c r="A1113">
        <v>151</v>
      </c>
      <c r="B1113" t="s">
        <v>15</v>
      </c>
      <c r="C1113" s="3">
        <v>39978.772314814814</v>
      </c>
      <c r="D1113" s="3">
        <v>39978.806307870371</v>
      </c>
      <c r="E1113" s="2">
        <f t="shared" si="85"/>
        <v>3.3993055556493346E-2</v>
      </c>
      <c r="F1113" t="str">
        <f>CONCATENATE(INDEX(Telefonkönyv!$A$2:$A$63,MATCH('Hívások (2)'!A1113,Telefonkönyv!$C$2:$C$63,0))," ",INDEX(Telefonkönyv!$B$2:$B$63,MATCH('Hívások (2)'!A1113,Telefonkönyv!$C$2:$C$63,0)))</f>
        <v>Lovas Helga ügyintéző</v>
      </c>
      <c r="G1113" s="5">
        <f t="shared" si="86"/>
        <v>4225</v>
      </c>
      <c r="H1113" s="11" t="b">
        <f t="shared" si="87"/>
        <v>0</v>
      </c>
      <c r="I1113" s="11" t="b">
        <f t="shared" si="88"/>
        <v>0</v>
      </c>
      <c r="J1113" s="11" t="b">
        <f t="shared" si="89"/>
        <v>0</v>
      </c>
    </row>
    <row r="1114" spans="1:10" x14ac:dyDescent="0.25">
      <c r="A1114">
        <v>101</v>
      </c>
      <c r="B1114" t="s">
        <v>11</v>
      </c>
      <c r="C1114" s="3">
        <v>39978.772592592592</v>
      </c>
      <c r="D1114" s="3">
        <v>39978.78634259259</v>
      </c>
      <c r="E1114" s="2">
        <f t="shared" si="85"/>
        <v>1.374999999825377E-2</v>
      </c>
      <c r="F1114" t="str">
        <f>CONCATENATE(INDEX(Telefonkönyv!$A$2:$A$63,MATCH('Hívások (2)'!A1114,Telefonkönyv!$C$2:$C$63,0))," ",INDEX(Telefonkönyv!$B$2:$B$63,MATCH('Hívások (2)'!A1114,Telefonkönyv!$C$2:$C$63,0)))</f>
        <v>Szatmári Miklós ügyintéző</v>
      </c>
      <c r="G1114" s="5">
        <f t="shared" si="86"/>
        <v>1645</v>
      </c>
      <c r="H1114" s="11" t="b">
        <f t="shared" si="87"/>
        <v>0</v>
      </c>
      <c r="I1114" s="11" t="b">
        <f t="shared" si="88"/>
        <v>0</v>
      </c>
      <c r="J1114" s="11" t="b">
        <f t="shared" si="89"/>
        <v>0</v>
      </c>
    </row>
    <row r="1115" spans="1:10" x14ac:dyDescent="0.25">
      <c r="A1115">
        <v>121</v>
      </c>
      <c r="B1115" t="s">
        <v>7</v>
      </c>
      <c r="C1115" s="3">
        <v>39978.773182870369</v>
      </c>
      <c r="D1115" s="3">
        <v>39978.774930555555</v>
      </c>
      <c r="E1115" s="2">
        <f t="shared" si="85"/>
        <v>1.747685186273884E-3</v>
      </c>
      <c r="F1115" t="str">
        <f>CONCATENATE(INDEX(Telefonkönyv!$A$2:$A$63,MATCH('Hívások (2)'!A1115,Telefonkönyv!$C$2:$C$63,0))," ",INDEX(Telefonkönyv!$B$2:$B$63,MATCH('Hívások (2)'!A1115,Telefonkönyv!$C$2:$C$63,0)))</f>
        <v>Palles Katalin ügyintéző</v>
      </c>
      <c r="G1115" s="5">
        <f t="shared" si="86"/>
        <v>275</v>
      </c>
      <c r="H1115" s="11" t="b">
        <f t="shared" si="87"/>
        <v>0</v>
      </c>
      <c r="I1115" s="11" t="b">
        <f t="shared" si="88"/>
        <v>0</v>
      </c>
      <c r="J1115" s="11" t="b">
        <f t="shared" si="89"/>
        <v>0</v>
      </c>
    </row>
    <row r="1116" spans="1:10" x14ac:dyDescent="0.25">
      <c r="A1116">
        <v>130</v>
      </c>
      <c r="B1116" t="s">
        <v>10</v>
      </c>
      <c r="C1116" s="3">
        <v>39978.774641203701</v>
      </c>
      <c r="D1116" s="3">
        <v>39978.788055555553</v>
      </c>
      <c r="E1116" s="2">
        <f t="shared" si="85"/>
        <v>1.3414351851679385E-2</v>
      </c>
      <c r="F1116" t="str">
        <f>CONCATENATE(INDEX(Telefonkönyv!$A$2:$A$63,MATCH('Hívások (2)'!A1116,Telefonkönyv!$C$2:$C$63,0))," ",INDEX(Telefonkönyv!$B$2:$B$63,MATCH('Hívások (2)'!A1116,Telefonkönyv!$C$2:$C$63,0)))</f>
        <v>Gál Zsuzsa ügyintéző</v>
      </c>
      <c r="G1116" s="5">
        <f t="shared" si="86"/>
        <v>1760</v>
      </c>
      <c r="H1116" s="11" t="b">
        <f t="shared" si="87"/>
        <v>0</v>
      </c>
      <c r="I1116" s="11" t="b">
        <f t="shared" si="88"/>
        <v>0</v>
      </c>
      <c r="J1116" s="11" t="b">
        <f t="shared" si="89"/>
        <v>0</v>
      </c>
    </row>
    <row r="1117" spans="1:10" x14ac:dyDescent="0.25">
      <c r="A1117">
        <v>144</v>
      </c>
      <c r="B1117" t="s">
        <v>14</v>
      </c>
      <c r="C1117" s="3">
        <v>39978.776469907411</v>
      </c>
      <c r="D1117" s="3">
        <v>39978.795046296298</v>
      </c>
      <c r="E1117" s="2">
        <f t="shared" si="85"/>
        <v>1.8576388887595385E-2</v>
      </c>
      <c r="F1117" t="str">
        <f>CONCATENATE(INDEX(Telefonkönyv!$A$2:$A$63,MATCH('Hívások (2)'!A1117,Telefonkönyv!$C$2:$C$63,0))," ",INDEX(Telefonkönyv!$B$2:$B$63,MATCH('Hívások (2)'!A1117,Telefonkönyv!$C$2:$C$63,0)))</f>
        <v>Bózsing Gergely ügyintéző</v>
      </c>
      <c r="G1117" s="5">
        <f t="shared" si="86"/>
        <v>2205</v>
      </c>
      <c r="H1117" s="11" t="b">
        <f t="shared" si="87"/>
        <v>0</v>
      </c>
      <c r="I1117" s="11" t="b">
        <f t="shared" si="88"/>
        <v>0</v>
      </c>
      <c r="J1117" s="11" t="b">
        <f t="shared" si="89"/>
        <v>0</v>
      </c>
    </row>
    <row r="1118" spans="1:10" x14ac:dyDescent="0.25">
      <c r="A1118">
        <v>119</v>
      </c>
      <c r="B1118" t="s">
        <v>10</v>
      </c>
      <c r="C1118" s="3">
        <v>39978.777430555558</v>
      </c>
      <c r="D1118" s="3">
        <v>39978.803437499999</v>
      </c>
      <c r="E1118" s="2">
        <f t="shared" si="85"/>
        <v>2.6006944441178348E-2</v>
      </c>
      <c r="F1118" t="str">
        <f>CONCATENATE(INDEX(Telefonkönyv!$A$2:$A$63,MATCH('Hívások (2)'!A1118,Telefonkönyv!$C$2:$C$63,0))," ",INDEX(Telefonkönyv!$B$2:$B$63,MATCH('Hívások (2)'!A1118,Telefonkönyv!$C$2:$C$63,0)))</f>
        <v>Kövér Krisztina ügyintéző</v>
      </c>
      <c r="G1118" s="5">
        <f t="shared" si="86"/>
        <v>3290</v>
      </c>
      <c r="H1118" s="11" t="b">
        <f t="shared" si="87"/>
        <v>0</v>
      </c>
      <c r="I1118" s="11" t="b">
        <f t="shared" si="88"/>
        <v>0</v>
      </c>
      <c r="J1118" s="11" t="b">
        <f t="shared" si="89"/>
        <v>0</v>
      </c>
    </row>
    <row r="1119" spans="1:10" x14ac:dyDescent="0.25">
      <c r="A1119">
        <v>117</v>
      </c>
      <c r="B1119" t="s">
        <v>5</v>
      </c>
      <c r="C1119" s="3">
        <v>39978.780844907407</v>
      </c>
      <c r="D1119" s="3">
        <v>39978.802384259259</v>
      </c>
      <c r="E1119" s="2">
        <f t="shared" si="85"/>
        <v>2.1539351851970423E-2</v>
      </c>
      <c r="F1119" t="str">
        <f>CONCATENATE(INDEX(Telefonkönyv!$A$2:$A$63,MATCH('Hívások (2)'!A1119,Telefonkönyv!$C$2:$C$63,0))," ",INDEX(Telefonkönyv!$B$2:$B$63,MATCH('Hívások (2)'!A1119,Telefonkönyv!$C$2:$C$63,0)))</f>
        <v>Ordasi Judit ügyintéző</v>
      </c>
      <c r="G1119" s="5">
        <f t="shared" si="86"/>
        <v>2605</v>
      </c>
      <c r="H1119" s="11" t="b">
        <f t="shared" si="87"/>
        <v>0</v>
      </c>
      <c r="I1119" s="11" t="b">
        <f t="shared" si="88"/>
        <v>0</v>
      </c>
      <c r="J1119" s="11" t="b">
        <f t="shared" si="89"/>
        <v>0</v>
      </c>
    </row>
  </sheetData>
  <mergeCells count="2">
    <mergeCell ref="S16:W16"/>
    <mergeCell ref="S17:W17"/>
  </mergeCells>
  <conditionalFormatting sqref="A2:G1119">
    <cfRule type="expression" dxfId="5" priority="2">
      <formula>AND(MOD($C2+VLOOKUP($B2,$S$2:$T$13,2,TRUE)/24,1)&lt;=TIME(17,0,0),MOD($D2+VLOOKUP($B2,$S$2:$T$13,2,TRUE)/24,1)&gt;TIME(17,0,0))</formula>
    </cfRule>
    <cfRule type="expression" dxfId="4" priority="3">
      <formula>AND(MOD($C2+VLOOKUP($B2,$S$2:$T$13,2,TRUE)/24,1)&lt;TIME(9,0,0),MOD($D2+VLOOKUP($B2,$S$2:$T$13,2,TRUE)/24,1)&gt;=TIME(9,0,0))</formula>
    </cfRule>
    <cfRule type="expression" dxfId="3" priority="1">
      <formula>OR(MOD($C2+VLOOKUP($B2,$S$2:$T$13,2,TRUE)/24,1)&gt;TIME(17,0,0),MOD($D2+VLOOKUP($B2,$S$2:$T$13,2,TRUE)/24,1)&lt;TIME(9,0,0))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W1119"/>
  <sheetViews>
    <sheetView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" max="1" width="10.5703125" customWidth="1"/>
    <col min="2" max="2" width="14" bestFit="1" customWidth="1"/>
    <col min="3" max="4" width="22.7109375" customWidth="1"/>
    <col min="5" max="5" width="11.42578125" customWidth="1"/>
    <col min="6" max="6" width="28.5703125" bestFit="1" customWidth="1"/>
    <col min="7" max="7" width="15.28515625" bestFit="1" customWidth="1"/>
    <col min="8" max="8" width="7" bestFit="1" customWidth="1"/>
    <col min="9" max="10" width="6.85546875" bestFit="1" customWidth="1"/>
    <col min="11" max="18" width="10.7109375" customWidth="1"/>
    <col min="19" max="19" width="19.7109375" bestFit="1" customWidth="1"/>
    <col min="20" max="20" width="15.5703125" customWidth="1"/>
    <col min="21" max="21" width="13" bestFit="1" customWidth="1"/>
    <col min="22" max="22" width="9.140625" bestFit="1" customWidth="1"/>
    <col min="23" max="23" width="18.28515625" customWidth="1"/>
    <col min="24" max="24" width="7" customWidth="1"/>
  </cols>
  <sheetData>
    <row r="1" spans="1:23" s="1" customFormat="1" ht="37.5" x14ac:dyDescent="0.25">
      <c r="A1" s="1" t="s">
        <v>0</v>
      </c>
      <c r="B1" s="1" t="s">
        <v>16</v>
      </c>
      <c r="C1" s="1" t="s">
        <v>2</v>
      </c>
      <c r="D1" s="1" t="s">
        <v>3</v>
      </c>
      <c r="E1" s="1" t="s">
        <v>88</v>
      </c>
      <c r="F1" s="1" t="s">
        <v>89</v>
      </c>
      <c r="G1" s="1" t="s">
        <v>90</v>
      </c>
      <c r="H1" s="8" t="s">
        <v>99</v>
      </c>
      <c r="I1" s="9" t="s">
        <v>100</v>
      </c>
      <c r="J1" s="10" t="s">
        <v>101</v>
      </c>
      <c r="S1" s="1" t="s">
        <v>1</v>
      </c>
      <c r="T1" s="1" t="s">
        <v>17</v>
      </c>
      <c r="U1" s="1" t="s">
        <v>19</v>
      </c>
      <c r="V1" s="1" t="s">
        <v>18</v>
      </c>
      <c r="W1" s="1" t="s">
        <v>95</v>
      </c>
    </row>
    <row r="2" spans="1:23" x14ac:dyDescent="0.25">
      <c r="A2">
        <v>126</v>
      </c>
      <c r="B2" t="s">
        <v>4</v>
      </c>
      <c r="C2" s="3">
        <v>39972.357118055559</v>
      </c>
      <c r="D2" s="3">
        <v>39972.360995370371</v>
      </c>
      <c r="E2" s="2">
        <f>D2-C2</f>
        <v>3.8773148116888478E-3</v>
      </c>
      <c r="F2" t="str">
        <f>CONCATENATE(INDEX(Telefonkönyv!$A$2:$A$63,MATCH('Hívások (3)'!A2,Telefonkönyv!$C$2:$C$63,0))," ",INDEX(Telefonkönyv!$B$2:$B$63,MATCH('Hívások (3)'!A2,Telefonkönyv!$C$2:$C$63,0)))</f>
        <v>Hadviga Márton ügyintéző</v>
      </c>
      <c r="G2" s="5">
        <f>VLOOKUP(B2,$S$2:$V$13,3,FALSE)+IF(SECOND(E2)=0,MINUTE(E2),MINUTE(E2)+1)*VLOOKUP(B2,$S$2:$V$13,4,FALSE)</f>
        <v>480</v>
      </c>
      <c r="H2" s="11" t="b">
        <f>AND(HOUR($C2)+VLOOKUP($B2,$S$2:$T$13,2,FALSE)&lt;9,HOUR($D2)+VLOOKUP($B2,$S$2:$T$13,2,FALSE)&gt;=9)</f>
        <v>0</v>
      </c>
      <c r="I2" s="11" t="b">
        <f>AND( OR( HOUR($C2)+VLOOKUP($B2,$S$2:$T$13,2,FALSE)&lt;17, AND(HOUR($C2)+VLOOKUP($B2,$S$2:$T$13,2,FALSE)=17,MINUTE($C2)=0,SECOND($C2)=0) ), AND( HOUR($D2)+VLOOKUP($B2,$S$2:$T$13,2,FALSE)=17, OR(MINUTE($D2)&lt;&gt;0,SECOND($D2)&lt;&gt;0) ) )</f>
        <v>0</v>
      </c>
      <c r="J2" s="11" t="b">
        <f>OR(OR(HOUR($C2)+VLOOKUP($B2,$S$2:$T$13,2,FALSE)&gt;17,AND(HOUR($C2)+VLOOKUP($B2,$S$2:$T$13,2,FALSE)=17,OR(MINUTE($C2)&gt;0,SECOND($C2)&gt;0)),HOUR($D2)+VLOOKUP($B2,$S$2:$T$13,2,FALSE)&lt;9))</f>
        <v>1</v>
      </c>
      <c r="S2" t="s">
        <v>8</v>
      </c>
      <c r="T2" s="4">
        <v>-4</v>
      </c>
      <c r="U2" s="5">
        <v>45</v>
      </c>
      <c r="V2" s="5">
        <v>80</v>
      </c>
      <c r="W2">
        <f>COUNTIF(Telefonkönyv!$D$2:$D$63,'Hívások (3)'!S2)</f>
        <v>3</v>
      </c>
    </row>
    <row r="3" spans="1:23" x14ac:dyDescent="0.25">
      <c r="A3">
        <v>140</v>
      </c>
      <c r="B3" t="s">
        <v>5</v>
      </c>
      <c r="C3" s="3">
        <v>39972.360451388886</v>
      </c>
      <c r="D3" s="3">
        <v>39972.374618055554</v>
      </c>
      <c r="E3" s="2">
        <f t="shared" ref="E3:E66" si="0">D3-C3</f>
        <v>1.4166666667733807E-2</v>
      </c>
      <c r="F3" t="str">
        <f>CONCATENATE(INDEX(Telefonkönyv!$A$2:$A$63,MATCH('Hívások (3)'!A3,Telefonkönyv!$C$2:$C$63,0))," ",INDEX(Telefonkönyv!$B$2:$B$63,MATCH('Hívások (3)'!A3,Telefonkönyv!$C$2:$C$63,0)))</f>
        <v>Szunomár Flóra ügyintéző</v>
      </c>
      <c r="G3" s="5">
        <f t="shared" ref="G3:G66" si="1">VLOOKUP(B3,$S$2:$V$13,3,FALSE)+IF(SECOND(E3)=0,MINUTE(E3),MINUTE(E3)+1)*VLOOKUP(B3,$S$2:$V$13,4,FALSE)</f>
        <v>1725</v>
      </c>
      <c r="H3" s="11" t="b">
        <f t="shared" ref="H3:H66" si="2">AND(HOUR($C3)+VLOOKUP($B3,$S$2:$T$13,2,FALSE)&lt;9,HOUR($D3)+VLOOKUP($B3,$S$2:$T$13,2,FALSE)&gt;=9)</f>
        <v>0</v>
      </c>
      <c r="I3" s="11" t="b">
        <f t="shared" ref="I3:I66" si="3">AND( OR( HOUR($C3)+VLOOKUP($B3,$S$2:$T$13,2,FALSE)&lt;17, AND(HOUR($C3)+VLOOKUP($B3,$S$2:$T$13,2,FALSE)=17,MINUTE($C3)=0,SECOND($C3)=0) ), AND( HOUR($D3)+VLOOKUP($B3,$S$2:$T$13,2,FALSE)=17, OR(MINUTE($D3)&lt;&gt;0,SECOND($D3)&lt;&gt;0) ) )</f>
        <v>0</v>
      </c>
      <c r="J3" s="11" t="b">
        <f t="shared" ref="J3:J66" si="4">OR(OR(HOUR($C3)+VLOOKUP($B3,$S$2:$T$13,2,FALSE)&gt;17,AND(HOUR($C3)+VLOOKUP($B3,$S$2:$T$13,2,FALSE)=17,OR(MINUTE($C3)&gt;0,SECOND($C3)&gt;0)),HOUR($D3)+VLOOKUP($B3,$S$2:$T$13,2,FALSE)&lt;9))</f>
        <v>1</v>
      </c>
      <c r="S3" t="s">
        <v>10</v>
      </c>
      <c r="T3" s="4">
        <v>-5</v>
      </c>
      <c r="U3" s="5">
        <v>60</v>
      </c>
      <c r="V3" s="5">
        <v>85</v>
      </c>
      <c r="W3">
        <f>COUNTIF(Telefonkönyv!$D$2:$D$63,'Hívások (3)'!S3)</f>
        <v>4</v>
      </c>
    </row>
    <row r="4" spans="1:23" x14ac:dyDescent="0.25">
      <c r="A4">
        <v>147</v>
      </c>
      <c r="B4" t="s">
        <v>6</v>
      </c>
      <c r="C4" s="3">
        <v>39972.361122685186</v>
      </c>
      <c r="D4" s="3">
        <v>39972.378287037034</v>
      </c>
      <c r="E4" s="2">
        <f t="shared" si="0"/>
        <v>1.7164351847895887E-2</v>
      </c>
      <c r="F4" t="str">
        <f>CONCATENATE(INDEX(Telefonkönyv!$A$2:$A$63,MATCH('Hívások (3)'!A4,Telefonkönyv!$C$2:$C$63,0))," ",INDEX(Telefonkönyv!$B$2:$B$63,MATCH('Hívások (3)'!A4,Telefonkönyv!$C$2:$C$63,0)))</f>
        <v>Holman Edit felsővezető</v>
      </c>
      <c r="G4" s="5">
        <f t="shared" si="1"/>
        <v>2045</v>
      </c>
      <c r="H4" s="11" t="b">
        <f t="shared" si="2"/>
        <v>0</v>
      </c>
      <c r="I4" s="11" t="b">
        <f t="shared" si="3"/>
        <v>0</v>
      </c>
      <c r="J4" s="11" t="b">
        <f t="shared" si="4"/>
        <v>1</v>
      </c>
      <c r="S4" t="s">
        <v>5</v>
      </c>
      <c r="T4" s="7">
        <v>-4</v>
      </c>
      <c r="U4" s="5">
        <v>45</v>
      </c>
      <c r="V4" s="5">
        <v>80</v>
      </c>
      <c r="W4">
        <f>COUNTIF(Telefonkönyv!$D$2:$D$63,'Hívások (3)'!S4)</f>
        <v>9</v>
      </c>
    </row>
    <row r="5" spans="1:23" x14ac:dyDescent="0.25">
      <c r="A5">
        <v>132</v>
      </c>
      <c r="B5" t="s">
        <v>5</v>
      </c>
      <c r="C5" s="3">
        <v>39972.36755787037</v>
      </c>
      <c r="D5" s="3">
        <v>39972.390601851854</v>
      </c>
      <c r="E5" s="2">
        <f t="shared" si="0"/>
        <v>2.3043981484079268E-2</v>
      </c>
      <c r="F5" t="str">
        <f>CONCATENATE(INDEX(Telefonkönyv!$A$2:$A$63,MATCH('Hívások (3)'!A5,Telefonkönyv!$C$2:$C$63,0))," ",INDEX(Telefonkönyv!$B$2:$B$63,MATCH('Hívások (3)'!A5,Telefonkönyv!$C$2:$C$63,0)))</f>
        <v>Pap Zsófia ügyintéző</v>
      </c>
      <c r="G5" s="5">
        <f t="shared" si="1"/>
        <v>2765</v>
      </c>
      <c r="H5" s="11" t="b">
        <f t="shared" si="2"/>
        <v>0</v>
      </c>
      <c r="I5" s="11" t="b">
        <f t="shared" si="3"/>
        <v>0</v>
      </c>
      <c r="J5" s="11" t="b">
        <f t="shared" si="4"/>
        <v>1</v>
      </c>
      <c r="S5" t="s">
        <v>15</v>
      </c>
      <c r="T5" s="4">
        <v>-5</v>
      </c>
      <c r="U5" s="5">
        <v>60</v>
      </c>
      <c r="V5" s="5">
        <v>85</v>
      </c>
      <c r="W5">
        <f>COUNTIF(Telefonkönyv!$D$2:$D$63,'Hívások (3)'!S5)</f>
        <v>4</v>
      </c>
    </row>
    <row r="6" spans="1:23" x14ac:dyDescent="0.25">
      <c r="A6">
        <v>157</v>
      </c>
      <c r="B6" t="s">
        <v>6</v>
      </c>
      <c r="C6" s="3">
        <v>39972.369004629632</v>
      </c>
      <c r="D6" s="3">
        <v>39972.37703703704</v>
      </c>
      <c r="E6" s="2">
        <f t="shared" si="0"/>
        <v>8.0324074078816921E-3</v>
      </c>
      <c r="F6" t="str">
        <f>CONCATENATE(INDEX(Telefonkönyv!$A$2:$A$63,MATCH('Hívások (3)'!A6,Telefonkönyv!$C$2:$C$63,0))," ",INDEX(Telefonkönyv!$B$2:$B$63,MATCH('Hívások (3)'!A6,Telefonkönyv!$C$2:$C$63,0)))</f>
        <v>Tardos György ügyintéző</v>
      </c>
      <c r="G6" s="5">
        <f t="shared" si="1"/>
        <v>1005</v>
      </c>
      <c r="H6" s="11" t="b">
        <f t="shared" si="2"/>
        <v>0</v>
      </c>
      <c r="I6" s="11" t="b">
        <f t="shared" si="3"/>
        <v>0</v>
      </c>
      <c r="J6" s="11" t="b">
        <f t="shared" si="4"/>
        <v>1</v>
      </c>
      <c r="S6" t="s">
        <v>13</v>
      </c>
      <c r="T6" s="4">
        <v>-6</v>
      </c>
      <c r="U6" s="5">
        <v>45</v>
      </c>
      <c r="V6" s="5">
        <v>80</v>
      </c>
      <c r="W6">
        <f>COUNTIF(Telefonkönyv!$D$2:$D$63,'Hívások (3)'!S6)</f>
        <v>4</v>
      </c>
    </row>
    <row r="7" spans="1:23" x14ac:dyDescent="0.25">
      <c r="A7">
        <v>153</v>
      </c>
      <c r="B7" t="s">
        <v>7</v>
      </c>
      <c r="C7" s="3">
        <v>39972.369432870371</v>
      </c>
      <c r="D7" s="3">
        <v>39972.39539351852</v>
      </c>
      <c r="E7" s="2">
        <f t="shared" si="0"/>
        <v>2.5960648148611654E-2</v>
      </c>
      <c r="F7" t="str">
        <f>CONCATENATE(INDEX(Telefonkönyv!$A$2:$A$63,MATCH('Hívások (3)'!A7,Telefonkönyv!$C$2:$C$63,0))," ",INDEX(Telefonkönyv!$B$2:$B$63,MATCH('Hívások (3)'!A7,Telefonkönyv!$C$2:$C$63,0)))</f>
        <v>Bozsó Zsolt ügyintéző</v>
      </c>
      <c r="G7" s="5">
        <f t="shared" si="1"/>
        <v>2900</v>
      </c>
      <c r="H7" s="11" t="b">
        <f t="shared" si="2"/>
        <v>0</v>
      </c>
      <c r="I7" s="11" t="b">
        <f t="shared" si="3"/>
        <v>0</v>
      </c>
      <c r="J7" s="11" t="b">
        <f t="shared" si="4"/>
        <v>1</v>
      </c>
      <c r="S7" t="s">
        <v>6</v>
      </c>
      <c r="T7" s="4">
        <v>-5</v>
      </c>
      <c r="U7" s="5">
        <v>45</v>
      </c>
      <c r="V7" s="5">
        <v>80</v>
      </c>
      <c r="W7">
        <f>COUNTIF(Telefonkönyv!$D$2:$D$63,'Hívások (3)'!S7)</f>
        <v>2</v>
      </c>
    </row>
    <row r="8" spans="1:23" x14ac:dyDescent="0.25">
      <c r="A8">
        <v>106</v>
      </c>
      <c r="B8" t="s">
        <v>8</v>
      </c>
      <c r="C8" s="3">
        <v>39972.384421296294</v>
      </c>
      <c r="D8" s="3">
        <v>39972.390717592592</v>
      </c>
      <c r="E8" s="2">
        <f t="shared" si="0"/>
        <v>6.2962962983874604E-3</v>
      </c>
      <c r="F8" t="str">
        <f>CONCATENATE(INDEX(Telefonkönyv!$A$2:$A$63,MATCH('Hívások (3)'!A8,Telefonkönyv!$C$2:$C$63,0))," ",INDEX(Telefonkönyv!$B$2:$B$63,MATCH('Hívások (3)'!A8,Telefonkönyv!$C$2:$C$63,0)))</f>
        <v>Kalincsák Hanga ügyintéző</v>
      </c>
      <c r="G8" s="5">
        <f t="shared" si="1"/>
        <v>845</v>
      </c>
      <c r="H8" s="11" t="b">
        <f t="shared" si="2"/>
        <v>0</v>
      </c>
      <c r="I8" s="11" t="b">
        <f t="shared" si="3"/>
        <v>0</v>
      </c>
      <c r="J8" s="11" t="b">
        <f t="shared" si="4"/>
        <v>1</v>
      </c>
      <c r="S8" t="s">
        <v>9</v>
      </c>
      <c r="T8" s="4">
        <v>-6</v>
      </c>
      <c r="U8" s="5">
        <v>50</v>
      </c>
      <c r="V8" s="5">
        <v>75</v>
      </c>
      <c r="W8">
        <f>COUNTIF(Telefonkönyv!$D$2:$D$63,'Hívások (3)'!S8)</f>
        <v>6</v>
      </c>
    </row>
    <row r="9" spans="1:23" x14ac:dyDescent="0.25">
      <c r="A9">
        <v>139</v>
      </c>
      <c r="B9" t="s">
        <v>9</v>
      </c>
      <c r="C9" s="3">
        <v>39972.385069444441</v>
      </c>
      <c r="D9" s="3">
        <v>39972.38795138889</v>
      </c>
      <c r="E9" s="2">
        <f t="shared" si="0"/>
        <v>2.8819444487453438E-3</v>
      </c>
      <c r="F9" t="str">
        <f>CONCATENATE(INDEX(Telefonkönyv!$A$2:$A$63,MATCH('Hívások (3)'!A9,Telefonkönyv!$C$2:$C$63,0))," ",INDEX(Telefonkönyv!$B$2:$B$63,MATCH('Hívások (3)'!A9,Telefonkönyv!$C$2:$C$63,0)))</f>
        <v>Felner Ferenc ügyintéző</v>
      </c>
      <c r="G9" s="5">
        <f t="shared" si="1"/>
        <v>425</v>
      </c>
      <c r="H9" s="11" t="b">
        <f t="shared" si="2"/>
        <v>0</v>
      </c>
      <c r="I9" s="11" t="b">
        <f t="shared" si="3"/>
        <v>0</v>
      </c>
      <c r="J9" s="11" t="b">
        <f t="shared" si="4"/>
        <v>1</v>
      </c>
      <c r="S9" t="s">
        <v>11</v>
      </c>
      <c r="T9" s="4">
        <v>-5</v>
      </c>
      <c r="U9" s="5">
        <v>45</v>
      </c>
      <c r="V9" s="5">
        <v>80</v>
      </c>
      <c r="W9">
        <f>COUNTIF(Telefonkönyv!$D$2:$D$63,'Hívások (3)'!S9)</f>
        <v>4</v>
      </c>
    </row>
    <row r="10" spans="1:23" x14ac:dyDescent="0.25">
      <c r="A10">
        <v>143</v>
      </c>
      <c r="B10" t="s">
        <v>9</v>
      </c>
      <c r="C10" s="3">
        <v>39972.392916666664</v>
      </c>
      <c r="D10" s="3">
        <v>39972.419629629629</v>
      </c>
      <c r="E10" s="2">
        <f t="shared" si="0"/>
        <v>2.6712962964666076E-2</v>
      </c>
      <c r="F10" t="str">
        <f>CONCATENATE(INDEX(Telefonkönyv!$A$2:$A$63,MATCH('Hívások (3)'!A10,Telefonkönyv!$C$2:$C$63,0))," ",INDEX(Telefonkönyv!$B$2:$B$63,MATCH('Hívások (3)'!A10,Telefonkönyv!$C$2:$C$63,0)))</f>
        <v>Tringel Franciska ügyintéző</v>
      </c>
      <c r="G10" s="5">
        <f t="shared" si="1"/>
        <v>2975</v>
      </c>
      <c r="H10" s="11" t="b">
        <f t="shared" si="2"/>
        <v>0</v>
      </c>
      <c r="I10" s="11" t="b">
        <f t="shared" si="3"/>
        <v>0</v>
      </c>
      <c r="J10" s="11" t="b">
        <f t="shared" si="4"/>
        <v>1</v>
      </c>
      <c r="S10" t="s">
        <v>4</v>
      </c>
      <c r="T10" s="4">
        <v>-6</v>
      </c>
      <c r="U10" s="5">
        <v>60</v>
      </c>
      <c r="V10" s="5">
        <v>70</v>
      </c>
      <c r="W10">
        <f>COUNTIF(Telefonkönyv!$D$2:$D$63,'Hívások (3)'!S10)</f>
        <v>6</v>
      </c>
    </row>
    <row r="11" spans="1:23" x14ac:dyDescent="0.25">
      <c r="A11">
        <v>126</v>
      </c>
      <c r="B11" t="s">
        <v>4</v>
      </c>
      <c r="C11" s="3">
        <v>39972.393530092595</v>
      </c>
      <c r="D11" s="3">
        <v>39972.403032407405</v>
      </c>
      <c r="E11" s="2">
        <f t="shared" si="0"/>
        <v>9.5023148096515797E-3</v>
      </c>
      <c r="F11" t="str">
        <f>CONCATENATE(INDEX(Telefonkönyv!$A$2:$A$63,MATCH('Hívások (3)'!A11,Telefonkönyv!$C$2:$C$63,0))," ",INDEX(Telefonkönyv!$B$2:$B$63,MATCH('Hívások (3)'!A11,Telefonkönyv!$C$2:$C$63,0)))</f>
        <v>Hadviga Márton ügyintéző</v>
      </c>
      <c r="G11" s="5">
        <f t="shared" si="1"/>
        <v>1040</v>
      </c>
      <c r="H11" s="11" t="b">
        <f t="shared" si="2"/>
        <v>0</v>
      </c>
      <c r="I11" s="11" t="b">
        <f t="shared" si="3"/>
        <v>0</v>
      </c>
      <c r="J11" s="11" t="b">
        <f t="shared" si="4"/>
        <v>1</v>
      </c>
      <c r="S11" t="s">
        <v>12</v>
      </c>
      <c r="T11" s="4">
        <v>-4</v>
      </c>
      <c r="U11" s="5">
        <v>50</v>
      </c>
      <c r="V11" s="5">
        <v>75</v>
      </c>
      <c r="W11">
        <f>COUNTIF(Telefonkönyv!$D$2:$D$63,'Hívások (3)'!S11)</f>
        <v>2</v>
      </c>
    </row>
    <row r="12" spans="1:23" x14ac:dyDescent="0.25">
      <c r="A12">
        <v>103</v>
      </c>
      <c r="B12" t="s">
        <v>10</v>
      </c>
      <c r="C12" s="3">
        <v>39972.394652777781</v>
      </c>
      <c r="D12" s="3">
        <v>39972.433981481481</v>
      </c>
      <c r="E12" s="2">
        <f t="shared" si="0"/>
        <v>3.9328703700448386E-2</v>
      </c>
      <c r="F12" t="str">
        <f>CONCATENATE(INDEX(Telefonkönyv!$A$2:$A$63,MATCH('Hívások (3)'!A12,Telefonkönyv!$C$2:$C$63,0))," ",INDEX(Telefonkönyv!$B$2:$B$63,MATCH('Hívások (3)'!A12,Telefonkönyv!$C$2:$C$63,0)))</f>
        <v>Faluhelyi Csaba ügyintéző</v>
      </c>
      <c r="G12" s="5">
        <f t="shared" si="1"/>
        <v>4905</v>
      </c>
      <c r="H12" s="11" t="b">
        <f t="shared" si="2"/>
        <v>0</v>
      </c>
      <c r="I12" s="11" t="b">
        <f t="shared" si="3"/>
        <v>0</v>
      </c>
      <c r="J12" s="11" t="b">
        <f t="shared" si="4"/>
        <v>1</v>
      </c>
      <c r="S12" t="s">
        <v>14</v>
      </c>
      <c r="T12" s="4">
        <v>-4</v>
      </c>
      <c r="U12" s="5">
        <v>45</v>
      </c>
      <c r="V12" s="5">
        <v>80</v>
      </c>
      <c r="W12">
        <f>COUNTIF(Telefonkönyv!$D$2:$D$63,'Hívások (3)'!S12)</f>
        <v>4</v>
      </c>
    </row>
    <row r="13" spans="1:23" x14ac:dyDescent="0.25">
      <c r="A13">
        <v>128</v>
      </c>
      <c r="B13" t="s">
        <v>4</v>
      </c>
      <c r="C13" s="3">
        <v>39972.397037037037</v>
      </c>
      <c r="D13" s="3">
        <v>39972.403333333335</v>
      </c>
      <c r="E13" s="2">
        <f t="shared" si="0"/>
        <v>6.2962962983874604E-3</v>
      </c>
      <c r="F13" t="str">
        <f>CONCATENATE(INDEX(Telefonkönyv!$A$2:$A$63,MATCH('Hívások (3)'!A13,Telefonkönyv!$C$2:$C$63,0))," ",INDEX(Telefonkönyv!$B$2:$B$63,MATCH('Hívások (3)'!A13,Telefonkönyv!$C$2:$C$63,0)))</f>
        <v>Fogarasi Éva ügyintéző</v>
      </c>
      <c r="G13" s="5">
        <f t="shared" si="1"/>
        <v>760</v>
      </c>
      <c r="H13" s="11" t="b">
        <f t="shared" si="2"/>
        <v>0</v>
      </c>
      <c r="I13" s="11" t="b">
        <f t="shared" si="3"/>
        <v>0</v>
      </c>
      <c r="J13" s="11" t="b">
        <f t="shared" si="4"/>
        <v>1</v>
      </c>
      <c r="S13" t="s">
        <v>7</v>
      </c>
      <c r="T13" s="4">
        <v>-5</v>
      </c>
      <c r="U13" s="5">
        <v>50</v>
      </c>
      <c r="V13" s="5">
        <v>75</v>
      </c>
      <c r="W13">
        <f>COUNTIF(Telefonkönyv!$D$2:$D$63,'Hívások (3)'!S13)</f>
        <v>6</v>
      </c>
    </row>
    <row r="14" spans="1:23" x14ac:dyDescent="0.25">
      <c r="A14">
        <v>114</v>
      </c>
      <c r="B14" t="s">
        <v>11</v>
      </c>
      <c r="C14" s="3">
        <v>39972.400682870371</v>
      </c>
      <c r="D14" s="3">
        <v>39972.410300925927</v>
      </c>
      <c r="E14" s="2">
        <f t="shared" si="0"/>
        <v>9.6180555556202307E-3</v>
      </c>
      <c r="F14" t="str">
        <f>CONCATENATE(INDEX(Telefonkönyv!$A$2:$A$63,MATCH('Hívások (3)'!A14,Telefonkönyv!$C$2:$C$63,0))," ",INDEX(Telefonkönyv!$B$2:$B$63,MATCH('Hívások (3)'!A14,Telefonkönyv!$C$2:$C$63,0)))</f>
        <v>Bakonyi Mátyás ügyintéző</v>
      </c>
      <c r="G14" s="5">
        <f t="shared" si="1"/>
        <v>1165</v>
      </c>
      <c r="H14" s="11" t="b">
        <f t="shared" si="2"/>
        <v>0</v>
      </c>
      <c r="I14" s="11" t="b">
        <f t="shared" si="3"/>
        <v>0</v>
      </c>
      <c r="J14" s="11" t="b">
        <f t="shared" si="4"/>
        <v>1</v>
      </c>
    </row>
    <row r="15" spans="1:23" x14ac:dyDescent="0.25">
      <c r="A15">
        <v>131</v>
      </c>
      <c r="B15" t="s">
        <v>5</v>
      </c>
      <c r="C15" s="3">
        <v>39972.402129629627</v>
      </c>
      <c r="D15" s="3">
        <v>39972.436203703706</v>
      </c>
      <c r="E15" s="2">
        <f t="shared" si="0"/>
        <v>3.4074074079398997E-2</v>
      </c>
      <c r="F15" t="str">
        <f>CONCATENATE(INDEX(Telefonkönyv!$A$2:$A$63,MATCH('Hívások (3)'!A15,Telefonkönyv!$C$2:$C$63,0))," ",INDEX(Telefonkönyv!$B$2:$B$63,MATCH('Hívások (3)'!A15,Telefonkönyv!$C$2:$C$63,0)))</f>
        <v>Arany Attila ügyintéző</v>
      </c>
      <c r="G15" s="5">
        <f t="shared" si="1"/>
        <v>4045</v>
      </c>
      <c r="H15" s="11" t="b">
        <f t="shared" si="2"/>
        <v>0</v>
      </c>
      <c r="I15" s="11" t="b">
        <f t="shared" si="3"/>
        <v>0</v>
      </c>
      <c r="J15" s="11" t="b">
        <f t="shared" si="4"/>
        <v>1</v>
      </c>
    </row>
    <row r="16" spans="1:23" x14ac:dyDescent="0.25">
      <c r="A16">
        <v>117</v>
      </c>
      <c r="B16" t="s">
        <v>5</v>
      </c>
      <c r="C16" s="3">
        <v>39972.402800925927</v>
      </c>
      <c r="D16" s="3">
        <v>39972.433715277781</v>
      </c>
      <c r="E16" s="2">
        <f t="shared" si="0"/>
        <v>3.0914351853425615E-2</v>
      </c>
      <c r="F16" t="str">
        <f>CONCATENATE(INDEX(Telefonkönyv!$A$2:$A$63,MATCH('Hívások (3)'!A16,Telefonkönyv!$C$2:$C$63,0))," ",INDEX(Telefonkönyv!$B$2:$B$63,MATCH('Hívások (3)'!A16,Telefonkönyv!$C$2:$C$63,0)))</f>
        <v>Ordasi Judit ügyintéző</v>
      </c>
      <c r="G16" s="5">
        <f t="shared" si="1"/>
        <v>3645</v>
      </c>
      <c r="H16" s="11" t="b">
        <f t="shared" si="2"/>
        <v>0</v>
      </c>
      <c r="I16" s="11" t="b">
        <f t="shared" si="3"/>
        <v>0</v>
      </c>
      <c r="J16" s="11" t="b">
        <f t="shared" si="4"/>
        <v>1</v>
      </c>
      <c r="S16" s="13" t="s">
        <v>97</v>
      </c>
      <c r="T16" s="13"/>
      <c r="U16" s="13"/>
      <c r="V16" s="13"/>
      <c r="W16" s="13"/>
    </row>
    <row r="17" spans="1:23" ht="15" customHeight="1" x14ac:dyDescent="0.25">
      <c r="A17">
        <v>134</v>
      </c>
      <c r="B17" t="s">
        <v>4</v>
      </c>
      <c r="C17" s="3">
        <v>39972.404965277776</v>
      </c>
      <c r="D17" s="3">
        <v>39972.431296296294</v>
      </c>
      <c r="E17" s="2">
        <f t="shared" si="0"/>
        <v>2.6331018518249039E-2</v>
      </c>
      <c r="F17" t="str">
        <f>CONCATENATE(INDEX(Telefonkönyv!$A$2:$A$63,MATCH('Hívások (3)'!A17,Telefonkönyv!$C$2:$C$63,0))," ",INDEX(Telefonkönyv!$B$2:$B$63,MATCH('Hívások (3)'!A17,Telefonkönyv!$C$2:$C$63,0)))</f>
        <v>Kurinyec Kinga ügyintéző</v>
      </c>
      <c r="G17" s="5">
        <f t="shared" si="1"/>
        <v>2720</v>
      </c>
      <c r="H17" s="11" t="b">
        <f t="shared" si="2"/>
        <v>0</v>
      </c>
      <c r="I17" s="11" t="b">
        <f t="shared" si="3"/>
        <v>0</v>
      </c>
      <c r="J17" s="11" t="b">
        <f t="shared" si="4"/>
        <v>1</v>
      </c>
      <c r="S17" s="12" t="s">
        <v>98</v>
      </c>
      <c r="T17" s="12"/>
      <c r="U17" s="12"/>
      <c r="V17" s="12"/>
      <c r="W17" s="12"/>
    </row>
    <row r="18" spans="1:23" x14ac:dyDescent="0.25">
      <c r="A18">
        <v>148</v>
      </c>
      <c r="B18" t="s">
        <v>8</v>
      </c>
      <c r="C18" s="3">
        <v>39972.409351851849</v>
      </c>
      <c r="D18" s="3">
        <v>39972.441979166666</v>
      </c>
      <c r="E18" s="2">
        <f t="shared" si="0"/>
        <v>3.2627314816636499E-2</v>
      </c>
      <c r="F18" t="str">
        <f>CONCATENATE(INDEX(Telefonkönyv!$A$2:$A$63,MATCH('Hívások (3)'!A18,Telefonkönyv!$C$2:$C$63,0))," ",INDEX(Telefonkönyv!$B$2:$B$63,MATCH('Hívások (3)'!A18,Telefonkönyv!$C$2:$C$63,0)))</f>
        <v>Mester Zsuzsa középvezető</v>
      </c>
      <c r="G18" s="5">
        <f t="shared" si="1"/>
        <v>3805</v>
      </c>
      <c r="H18" s="11" t="b">
        <f t="shared" si="2"/>
        <v>0</v>
      </c>
      <c r="I18" s="11" t="b">
        <f t="shared" si="3"/>
        <v>0</v>
      </c>
      <c r="J18" s="11" t="b">
        <f t="shared" si="4"/>
        <v>1</v>
      </c>
    </row>
    <row r="19" spans="1:23" x14ac:dyDescent="0.25">
      <c r="A19">
        <v>136</v>
      </c>
      <c r="B19" t="s">
        <v>11</v>
      </c>
      <c r="C19" s="3">
        <v>39972.40960648148</v>
      </c>
      <c r="D19" s="3">
        <v>39972.444108796299</v>
      </c>
      <c r="E19" s="2">
        <f t="shared" si="0"/>
        <v>3.4502314818382729E-2</v>
      </c>
      <c r="F19" t="str">
        <f>CONCATENATE(INDEX(Telefonkönyv!$A$2:$A$63,MATCH('Hívások (3)'!A19,Telefonkönyv!$C$2:$C$63,0))," ",INDEX(Telefonkönyv!$B$2:$B$63,MATCH('Hívások (3)'!A19,Telefonkönyv!$C$2:$C$63,0)))</f>
        <v>Kégli Máté ügyintéző</v>
      </c>
      <c r="G19" s="5">
        <f t="shared" si="1"/>
        <v>4045</v>
      </c>
      <c r="H19" s="11" t="b">
        <f t="shared" si="2"/>
        <v>0</v>
      </c>
      <c r="I19" s="11" t="b">
        <f t="shared" si="3"/>
        <v>0</v>
      </c>
      <c r="J19" s="11" t="b">
        <f t="shared" si="4"/>
        <v>1</v>
      </c>
    </row>
    <row r="20" spans="1:23" x14ac:dyDescent="0.25">
      <c r="A20">
        <v>106</v>
      </c>
      <c r="B20" t="s">
        <v>8</v>
      </c>
      <c r="C20" s="3">
        <v>39972.413310185184</v>
      </c>
      <c r="D20" s="3">
        <v>39972.441562499997</v>
      </c>
      <c r="E20" s="2">
        <f t="shared" si="0"/>
        <v>2.8252314812561963E-2</v>
      </c>
      <c r="F20" t="str">
        <f>CONCATENATE(INDEX(Telefonkönyv!$A$2:$A$63,MATCH('Hívások (3)'!A20,Telefonkönyv!$C$2:$C$63,0))," ",INDEX(Telefonkönyv!$B$2:$B$63,MATCH('Hívások (3)'!A20,Telefonkönyv!$C$2:$C$63,0)))</f>
        <v>Kalincsák Hanga ügyintéző</v>
      </c>
      <c r="G20" s="5">
        <f t="shared" si="1"/>
        <v>3325</v>
      </c>
      <c r="H20" s="11" t="b">
        <f t="shared" si="2"/>
        <v>0</v>
      </c>
      <c r="I20" s="11" t="b">
        <f t="shared" si="3"/>
        <v>0</v>
      </c>
      <c r="J20" s="11" t="b">
        <f t="shared" si="4"/>
        <v>1</v>
      </c>
    </row>
    <row r="21" spans="1:23" x14ac:dyDescent="0.25">
      <c r="A21">
        <v>157</v>
      </c>
      <c r="B21" t="s">
        <v>6</v>
      </c>
      <c r="C21" s="3">
        <v>39972.415254629632</v>
      </c>
      <c r="D21" s="3">
        <v>39972.419340277775</v>
      </c>
      <c r="E21" s="2">
        <f t="shared" si="0"/>
        <v>4.0856481427908875E-3</v>
      </c>
      <c r="F21" t="str">
        <f>CONCATENATE(INDEX(Telefonkönyv!$A$2:$A$63,MATCH('Hívások (3)'!A21,Telefonkönyv!$C$2:$C$63,0))," ",INDEX(Telefonkönyv!$B$2:$B$63,MATCH('Hívások (3)'!A21,Telefonkönyv!$C$2:$C$63,0)))</f>
        <v>Tardos György ügyintéző</v>
      </c>
      <c r="G21" s="5">
        <f t="shared" si="1"/>
        <v>525</v>
      </c>
      <c r="H21" s="11" t="b">
        <f t="shared" si="2"/>
        <v>0</v>
      </c>
      <c r="I21" s="11" t="b">
        <f t="shared" si="3"/>
        <v>0</v>
      </c>
      <c r="J21" s="11" t="b">
        <f t="shared" si="4"/>
        <v>1</v>
      </c>
    </row>
    <row r="22" spans="1:23" x14ac:dyDescent="0.25">
      <c r="A22">
        <v>161</v>
      </c>
      <c r="B22" t="s">
        <v>9</v>
      </c>
      <c r="C22" s="3">
        <v>39972.418819444443</v>
      </c>
      <c r="D22" s="3">
        <v>39972.419942129629</v>
      </c>
      <c r="E22" s="2">
        <f t="shared" si="0"/>
        <v>1.1226851856918074E-3</v>
      </c>
      <c r="F22" t="str">
        <f>CONCATENATE(INDEX(Telefonkönyv!$A$2:$A$63,MATCH('Hívások (3)'!A22,Telefonkönyv!$C$2:$C$63,0))," ",INDEX(Telefonkönyv!$B$2:$B$63,MATCH('Hívások (3)'!A22,Telefonkönyv!$C$2:$C$63,0)))</f>
        <v>Gál Pál ügyintéző</v>
      </c>
      <c r="G22" s="5">
        <f t="shared" si="1"/>
        <v>200</v>
      </c>
      <c r="H22" s="11" t="b">
        <f t="shared" si="2"/>
        <v>0</v>
      </c>
      <c r="I22" s="11" t="b">
        <f t="shared" si="3"/>
        <v>0</v>
      </c>
      <c r="J22" s="11" t="b">
        <f t="shared" si="4"/>
        <v>1</v>
      </c>
    </row>
    <row r="23" spans="1:23" x14ac:dyDescent="0.25">
      <c r="A23">
        <v>158</v>
      </c>
      <c r="B23" t="s">
        <v>7</v>
      </c>
      <c r="C23" s="3">
        <v>39972.421064814815</v>
      </c>
      <c r="D23" s="3">
        <v>39972.447893518518</v>
      </c>
      <c r="E23" s="2">
        <f t="shared" si="0"/>
        <v>2.6828703703358769E-2</v>
      </c>
      <c r="F23" t="str">
        <f>CONCATENATE(INDEX(Telefonkönyv!$A$2:$A$63,MATCH('Hívások (3)'!A23,Telefonkönyv!$C$2:$C$63,0))," ",INDEX(Telefonkönyv!$B$2:$B$63,MATCH('Hívások (3)'!A23,Telefonkönyv!$C$2:$C$63,0)))</f>
        <v>Sánta Tibor középvezető</v>
      </c>
      <c r="G23" s="5">
        <f t="shared" si="1"/>
        <v>2975</v>
      </c>
      <c r="H23" s="11" t="b">
        <f t="shared" si="2"/>
        <v>0</v>
      </c>
      <c r="I23" s="11" t="b">
        <f t="shared" si="3"/>
        <v>0</v>
      </c>
      <c r="J23" s="11" t="b">
        <f t="shared" si="4"/>
        <v>1</v>
      </c>
    </row>
    <row r="24" spans="1:23" x14ac:dyDescent="0.25">
      <c r="A24">
        <v>145</v>
      </c>
      <c r="B24" t="s">
        <v>12</v>
      </c>
      <c r="C24" s="3">
        <v>39972.423356481479</v>
      </c>
      <c r="D24" s="3">
        <v>39972.464155092595</v>
      </c>
      <c r="E24" s="2">
        <f t="shared" si="0"/>
        <v>4.0798611116770189E-2</v>
      </c>
      <c r="F24" t="str">
        <f>CONCATENATE(INDEX(Telefonkönyv!$A$2:$A$63,MATCH('Hívások (3)'!A24,Telefonkönyv!$C$2:$C$63,0))," ",INDEX(Telefonkönyv!$B$2:$B$63,MATCH('Hívások (3)'!A24,Telefonkönyv!$C$2:$C$63,0)))</f>
        <v>Bednai Linda ügyintéző</v>
      </c>
      <c r="G24" s="5">
        <f t="shared" si="1"/>
        <v>4475</v>
      </c>
      <c r="H24" s="11" t="b">
        <f t="shared" si="2"/>
        <v>0</v>
      </c>
      <c r="I24" s="11" t="b">
        <f t="shared" si="3"/>
        <v>0</v>
      </c>
      <c r="J24" s="11" t="b">
        <f t="shared" si="4"/>
        <v>1</v>
      </c>
    </row>
    <row r="25" spans="1:23" x14ac:dyDescent="0.25">
      <c r="A25">
        <v>161</v>
      </c>
      <c r="B25" t="s">
        <v>9</v>
      </c>
      <c r="C25" s="3">
        <v>39972.424942129626</v>
      </c>
      <c r="D25" s="3">
        <v>39972.429895833331</v>
      </c>
      <c r="E25" s="2">
        <f t="shared" si="0"/>
        <v>4.9537037048139609E-3</v>
      </c>
      <c r="F25" t="str">
        <f>CONCATENATE(INDEX(Telefonkönyv!$A$2:$A$63,MATCH('Hívások (3)'!A25,Telefonkönyv!$C$2:$C$63,0))," ",INDEX(Telefonkönyv!$B$2:$B$63,MATCH('Hívások (3)'!A25,Telefonkönyv!$C$2:$C$63,0)))</f>
        <v>Gál Pál ügyintéző</v>
      </c>
      <c r="G25" s="5">
        <f t="shared" si="1"/>
        <v>650</v>
      </c>
      <c r="H25" s="11" t="b">
        <f t="shared" si="2"/>
        <v>0</v>
      </c>
      <c r="I25" s="11" t="b">
        <f t="shared" si="3"/>
        <v>0</v>
      </c>
      <c r="J25" s="11" t="b">
        <f t="shared" si="4"/>
        <v>1</v>
      </c>
    </row>
    <row r="26" spans="1:23" x14ac:dyDescent="0.25">
      <c r="A26">
        <v>124</v>
      </c>
      <c r="B26" t="s">
        <v>13</v>
      </c>
      <c r="C26" s="3">
        <v>39972.426342592589</v>
      </c>
      <c r="D26" s="3">
        <v>39972.429062499999</v>
      </c>
      <c r="E26" s="2">
        <f t="shared" si="0"/>
        <v>2.7199074102099985E-3</v>
      </c>
      <c r="F26" t="str">
        <f>CONCATENATE(INDEX(Telefonkönyv!$A$2:$A$63,MATCH('Hívások (3)'!A26,Telefonkönyv!$C$2:$C$63,0))," ",INDEX(Telefonkönyv!$B$2:$B$63,MATCH('Hívások (3)'!A26,Telefonkönyv!$C$2:$C$63,0)))</f>
        <v>Gelencsér László ügyintéző</v>
      </c>
      <c r="G26" s="5">
        <f t="shared" si="1"/>
        <v>365</v>
      </c>
      <c r="H26" s="11" t="b">
        <f t="shared" si="2"/>
        <v>0</v>
      </c>
      <c r="I26" s="11" t="b">
        <f t="shared" si="3"/>
        <v>0</v>
      </c>
      <c r="J26" s="11" t="b">
        <f t="shared" si="4"/>
        <v>1</v>
      </c>
    </row>
    <row r="27" spans="1:23" x14ac:dyDescent="0.25">
      <c r="A27">
        <v>159</v>
      </c>
      <c r="B27" t="s">
        <v>4</v>
      </c>
      <c r="C27" s="3">
        <v>39972.42765046296</v>
      </c>
      <c r="D27" s="3">
        <v>39972.436354166668</v>
      </c>
      <c r="E27" s="2">
        <f t="shared" si="0"/>
        <v>8.7037037083064206E-3</v>
      </c>
      <c r="F27" t="str">
        <f>CONCATENATE(INDEX(Telefonkönyv!$A$2:$A$63,MATCH('Hívások (3)'!A27,Telefonkönyv!$C$2:$C$63,0))," ",INDEX(Telefonkönyv!$B$2:$B$63,MATCH('Hívások (3)'!A27,Telefonkönyv!$C$2:$C$63,0)))</f>
        <v>Pap Nikolett ügyintéző</v>
      </c>
      <c r="G27" s="5">
        <f t="shared" si="1"/>
        <v>970</v>
      </c>
      <c r="H27" s="11" t="b">
        <f t="shared" si="2"/>
        <v>0</v>
      </c>
      <c r="I27" s="11" t="b">
        <f t="shared" si="3"/>
        <v>0</v>
      </c>
      <c r="J27" s="11" t="b">
        <f t="shared" si="4"/>
        <v>1</v>
      </c>
    </row>
    <row r="28" spans="1:23" x14ac:dyDescent="0.25">
      <c r="A28">
        <v>124</v>
      </c>
      <c r="B28" t="s">
        <v>13</v>
      </c>
      <c r="C28" s="3">
        <v>39972.4371875</v>
      </c>
      <c r="D28" s="3">
        <v>39972.438263888886</v>
      </c>
      <c r="E28" s="2">
        <f t="shared" si="0"/>
        <v>1.0763888858491555E-3</v>
      </c>
      <c r="F28" t="str">
        <f>CONCATENATE(INDEX(Telefonkönyv!$A$2:$A$63,MATCH('Hívások (3)'!A28,Telefonkönyv!$C$2:$C$63,0))," ",INDEX(Telefonkönyv!$B$2:$B$63,MATCH('Hívások (3)'!A28,Telefonkönyv!$C$2:$C$63,0)))</f>
        <v>Gelencsér László ügyintéző</v>
      </c>
      <c r="G28" s="5">
        <f t="shared" si="1"/>
        <v>205</v>
      </c>
      <c r="H28" s="11" t="b">
        <f t="shared" si="2"/>
        <v>0</v>
      </c>
      <c r="I28" s="11" t="b">
        <f t="shared" si="3"/>
        <v>0</v>
      </c>
      <c r="J28" s="11" t="b">
        <f t="shared" si="4"/>
        <v>1</v>
      </c>
    </row>
    <row r="29" spans="1:23" x14ac:dyDescent="0.25">
      <c r="A29">
        <v>119</v>
      </c>
      <c r="B29" t="s">
        <v>10</v>
      </c>
      <c r="C29" s="3">
        <v>39972.442233796297</v>
      </c>
      <c r="D29" s="3">
        <v>39972.451689814814</v>
      </c>
      <c r="E29" s="2">
        <f t="shared" si="0"/>
        <v>9.4560185170848854E-3</v>
      </c>
      <c r="F29" t="str">
        <f>CONCATENATE(INDEX(Telefonkönyv!$A$2:$A$63,MATCH('Hívások (3)'!A29,Telefonkönyv!$C$2:$C$63,0))," ",INDEX(Telefonkönyv!$B$2:$B$63,MATCH('Hívások (3)'!A29,Telefonkönyv!$C$2:$C$63,0)))</f>
        <v>Kövér Krisztina ügyintéző</v>
      </c>
      <c r="G29" s="5">
        <f t="shared" si="1"/>
        <v>1250</v>
      </c>
      <c r="H29" s="11" t="b">
        <f t="shared" si="2"/>
        <v>0</v>
      </c>
      <c r="I29" s="11" t="b">
        <f t="shared" si="3"/>
        <v>0</v>
      </c>
      <c r="J29" s="11" t="b">
        <f t="shared" si="4"/>
        <v>1</v>
      </c>
    </row>
    <row r="30" spans="1:23" x14ac:dyDescent="0.25">
      <c r="A30">
        <v>117</v>
      </c>
      <c r="B30" t="s">
        <v>5</v>
      </c>
      <c r="C30" s="3">
        <v>39972.443865740737</v>
      </c>
      <c r="D30" s="3">
        <v>39972.458449074074</v>
      </c>
      <c r="E30" s="2">
        <f t="shared" si="0"/>
        <v>1.4583333337213844E-2</v>
      </c>
      <c r="F30" t="str">
        <f>CONCATENATE(INDEX(Telefonkönyv!$A$2:$A$63,MATCH('Hívások (3)'!A30,Telefonkönyv!$C$2:$C$63,0))," ",INDEX(Telefonkönyv!$B$2:$B$63,MATCH('Hívások (3)'!A30,Telefonkönyv!$C$2:$C$63,0)))</f>
        <v>Ordasi Judit ügyintéző</v>
      </c>
      <c r="G30" s="5">
        <f t="shared" si="1"/>
        <v>1725</v>
      </c>
      <c r="H30" s="11" t="b">
        <f t="shared" si="2"/>
        <v>0</v>
      </c>
      <c r="I30" s="11" t="b">
        <f t="shared" si="3"/>
        <v>0</v>
      </c>
      <c r="J30" s="11" t="b">
        <f t="shared" si="4"/>
        <v>1</v>
      </c>
    </row>
    <row r="31" spans="1:23" x14ac:dyDescent="0.25">
      <c r="A31">
        <v>140</v>
      </c>
      <c r="B31" t="s">
        <v>5</v>
      </c>
      <c r="C31" s="3">
        <v>39972.446412037039</v>
      </c>
      <c r="D31" s="3">
        <v>39972.453287037039</v>
      </c>
      <c r="E31" s="2">
        <f t="shared" si="0"/>
        <v>6.8749999991268851E-3</v>
      </c>
      <c r="F31" t="str">
        <f>CONCATENATE(INDEX(Telefonkönyv!$A$2:$A$63,MATCH('Hívások (3)'!A31,Telefonkönyv!$C$2:$C$63,0))," ",INDEX(Telefonkönyv!$B$2:$B$63,MATCH('Hívások (3)'!A31,Telefonkönyv!$C$2:$C$63,0)))</f>
        <v>Szunomár Flóra ügyintéző</v>
      </c>
      <c r="G31" s="5">
        <f t="shared" si="1"/>
        <v>845</v>
      </c>
      <c r="H31" s="11" t="b">
        <f t="shared" si="2"/>
        <v>0</v>
      </c>
      <c r="I31" s="11" t="b">
        <f t="shared" si="3"/>
        <v>0</v>
      </c>
      <c r="J31" s="11" t="b">
        <f t="shared" si="4"/>
        <v>1</v>
      </c>
    </row>
    <row r="32" spans="1:23" x14ac:dyDescent="0.25">
      <c r="A32">
        <v>161</v>
      </c>
      <c r="B32" t="s">
        <v>9</v>
      </c>
      <c r="C32" s="3">
        <v>39972.446701388886</v>
      </c>
      <c r="D32" s="3">
        <v>39972.453275462962</v>
      </c>
      <c r="E32" s="2">
        <f t="shared" si="0"/>
        <v>6.5740740756154992E-3</v>
      </c>
      <c r="F32" t="str">
        <f>CONCATENATE(INDEX(Telefonkönyv!$A$2:$A$63,MATCH('Hívások (3)'!A32,Telefonkönyv!$C$2:$C$63,0))," ",INDEX(Telefonkönyv!$B$2:$B$63,MATCH('Hívások (3)'!A32,Telefonkönyv!$C$2:$C$63,0)))</f>
        <v>Gál Pál ügyintéző</v>
      </c>
      <c r="G32" s="5">
        <f t="shared" si="1"/>
        <v>800</v>
      </c>
      <c r="H32" s="11" t="b">
        <f t="shared" si="2"/>
        <v>0</v>
      </c>
      <c r="I32" s="11" t="b">
        <f t="shared" si="3"/>
        <v>0</v>
      </c>
      <c r="J32" s="11" t="b">
        <f t="shared" si="4"/>
        <v>1</v>
      </c>
    </row>
    <row r="33" spans="1:10" x14ac:dyDescent="0.25">
      <c r="A33">
        <v>134</v>
      </c>
      <c r="B33" t="s">
        <v>4</v>
      </c>
      <c r="C33" s="3">
        <v>39972.447442129633</v>
      </c>
      <c r="D33" s="3">
        <v>39972.474317129629</v>
      </c>
      <c r="E33" s="2">
        <f t="shared" si="0"/>
        <v>2.6874999995925464E-2</v>
      </c>
      <c r="F33" t="str">
        <f>CONCATENATE(INDEX(Telefonkönyv!$A$2:$A$63,MATCH('Hívások (3)'!A33,Telefonkönyv!$C$2:$C$63,0))," ",INDEX(Telefonkönyv!$B$2:$B$63,MATCH('Hívások (3)'!A33,Telefonkönyv!$C$2:$C$63,0)))</f>
        <v>Kurinyec Kinga ügyintéző</v>
      </c>
      <c r="G33" s="5">
        <f t="shared" si="1"/>
        <v>2790</v>
      </c>
      <c r="H33" s="11" t="b">
        <f t="shared" si="2"/>
        <v>0</v>
      </c>
      <c r="I33" s="11" t="b">
        <f t="shared" si="3"/>
        <v>0</v>
      </c>
      <c r="J33" s="11" t="b">
        <f t="shared" si="4"/>
        <v>1</v>
      </c>
    </row>
    <row r="34" spans="1:10" x14ac:dyDescent="0.25">
      <c r="A34">
        <v>105</v>
      </c>
      <c r="B34" t="s">
        <v>14</v>
      </c>
      <c r="C34" s="3">
        <v>39972.452638888892</v>
      </c>
      <c r="D34" s="3">
        <v>39972.468680555554</v>
      </c>
      <c r="E34" s="2">
        <f t="shared" si="0"/>
        <v>1.6041666662204079E-2</v>
      </c>
      <c r="F34" t="str">
        <f>CONCATENATE(INDEX(Telefonkönyv!$A$2:$A$63,MATCH('Hívások (3)'!A34,Telefonkönyv!$C$2:$C$63,0))," ",INDEX(Telefonkönyv!$B$2:$B$63,MATCH('Hívások (3)'!A34,Telefonkönyv!$C$2:$C$63,0)))</f>
        <v>Vadász Iván középvezető</v>
      </c>
      <c r="G34" s="5">
        <f t="shared" si="1"/>
        <v>1965</v>
      </c>
      <c r="H34" s="11" t="b">
        <f t="shared" si="2"/>
        <v>0</v>
      </c>
      <c r="I34" s="11" t="b">
        <f t="shared" si="3"/>
        <v>0</v>
      </c>
      <c r="J34" s="11" t="b">
        <f t="shared" si="4"/>
        <v>1</v>
      </c>
    </row>
    <row r="35" spans="1:10" x14ac:dyDescent="0.25">
      <c r="A35">
        <v>160</v>
      </c>
      <c r="B35" t="s">
        <v>14</v>
      </c>
      <c r="C35" s="3">
        <v>39972.45416666667</v>
      </c>
      <c r="D35" s="3">
        <v>39972.474259259259</v>
      </c>
      <c r="E35" s="2">
        <f t="shared" si="0"/>
        <v>2.0092592589207925E-2</v>
      </c>
      <c r="F35" t="str">
        <f>CONCATENATE(INDEX(Telefonkönyv!$A$2:$A$63,MATCH('Hívások (3)'!A35,Telefonkönyv!$C$2:$C$63,0))," ",INDEX(Telefonkönyv!$B$2:$B$63,MATCH('Hívások (3)'!A35,Telefonkönyv!$C$2:$C$63,0)))</f>
        <v>Fosztó Gábor ügyintéző</v>
      </c>
      <c r="G35" s="5">
        <f t="shared" si="1"/>
        <v>2365</v>
      </c>
      <c r="H35" s="11" t="b">
        <f t="shared" si="2"/>
        <v>0</v>
      </c>
      <c r="I35" s="11" t="b">
        <f t="shared" si="3"/>
        <v>0</v>
      </c>
      <c r="J35" s="11" t="b">
        <f t="shared" si="4"/>
        <v>1</v>
      </c>
    </row>
    <row r="36" spans="1:10" x14ac:dyDescent="0.25">
      <c r="A36">
        <v>147</v>
      </c>
      <c r="B36" t="s">
        <v>9</v>
      </c>
      <c r="C36" s="3">
        <v>39972.457476851851</v>
      </c>
      <c r="D36" s="3">
        <v>39972.496261574073</v>
      </c>
      <c r="E36" s="2">
        <f t="shared" si="0"/>
        <v>3.8784722222771961E-2</v>
      </c>
      <c r="F36" t="str">
        <f>CONCATENATE(INDEX(Telefonkönyv!$A$2:$A$63,MATCH('Hívások (3)'!A36,Telefonkönyv!$C$2:$C$63,0))," ",INDEX(Telefonkönyv!$B$2:$B$63,MATCH('Hívások (3)'!A36,Telefonkönyv!$C$2:$C$63,0)))</f>
        <v>Holman Edit felsővezető</v>
      </c>
      <c r="G36" s="5">
        <f t="shared" si="1"/>
        <v>4250</v>
      </c>
      <c r="H36" s="11" t="b">
        <f t="shared" si="2"/>
        <v>0</v>
      </c>
      <c r="I36" s="11" t="b">
        <f t="shared" si="3"/>
        <v>0</v>
      </c>
      <c r="J36" s="11" t="b">
        <f t="shared" si="4"/>
        <v>1</v>
      </c>
    </row>
    <row r="37" spans="1:10" x14ac:dyDescent="0.25">
      <c r="A37">
        <v>162</v>
      </c>
      <c r="B37" t="s">
        <v>5</v>
      </c>
      <c r="C37" s="3">
        <v>39972.459224537037</v>
      </c>
      <c r="D37" s="3">
        <v>39972.497187499997</v>
      </c>
      <c r="E37" s="2">
        <f t="shared" si="0"/>
        <v>3.796296296059154E-2</v>
      </c>
      <c r="F37" t="str">
        <f>CONCATENATE(INDEX(Telefonkönyv!$A$2:$A$63,MATCH('Hívások (3)'!A37,Telefonkönyv!$C$2:$C$63,0))," ",INDEX(Telefonkönyv!$B$2:$B$63,MATCH('Hívások (3)'!A37,Telefonkönyv!$C$2:$C$63,0)))</f>
        <v>Mészöly Endre ügyintéző</v>
      </c>
      <c r="G37" s="5">
        <f t="shared" si="1"/>
        <v>4445</v>
      </c>
      <c r="H37" s="11" t="b">
        <f t="shared" si="2"/>
        <v>0</v>
      </c>
      <c r="I37" s="11" t="b">
        <f t="shared" si="3"/>
        <v>0</v>
      </c>
      <c r="J37" s="11" t="b">
        <f t="shared" si="4"/>
        <v>1</v>
      </c>
    </row>
    <row r="38" spans="1:10" x14ac:dyDescent="0.25">
      <c r="A38">
        <v>110</v>
      </c>
      <c r="B38" t="s">
        <v>6</v>
      </c>
      <c r="C38" s="3">
        <v>39972.4606712963</v>
      </c>
      <c r="D38" s="3">
        <v>39972.482673611114</v>
      </c>
      <c r="E38" s="2">
        <f t="shared" si="0"/>
        <v>2.2002314814017154E-2</v>
      </c>
      <c r="F38" t="str">
        <f>CONCATENATE(INDEX(Telefonkönyv!$A$2:$A$63,MATCH('Hívások (3)'!A38,Telefonkönyv!$C$2:$C$63,0))," ",INDEX(Telefonkönyv!$B$2:$B$63,MATCH('Hívások (3)'!A38,Telefonkönyv!$C$2:$C$63,0)))</f>
        <v>Tóth Tímea középvezető</v>
      </c>
      <c r="G38" s="5">
        <f t="shared" si="1"/>
        <v>2605</v>
      </c>
      <c r="H38" s="11" t="b">
        <f t="shared" si="2"/>
        <v>0</v>
      </c>
      <c r="I38" s="11" t="b">
        <f t="shared" si="3"/>
        <v>0</v>
      </c>
      <c r="J38" s="11" t="b">
        <f t="shared" si="4"/>
        <v>1</v>
      </c>
    </row>
    <row r="39" spans="1:10" x14ac:dyDescent="0.25">
      <c r="A39">
        <v>114</v>
      </c>
      <c r="B39" t="s">
        <v>11</v>
      </c>
      <c r="C39" s="3">
        <v>39972.462893518517</v>
      </c>
      <c r="D39" s="3">
        <v>39972.468229166669</v>
      </c>
      <c r="E39" s="2">
        <f t="shared" si="0"/>
        <v>5.3356481512309983E-3</v>
      </c>
      <c r="F39" t="str">
        <f>CONCATENATE(INDEX(Telefonkönyv!$A$2:$A$63,MATCH('Hívások (3)'!A39,Telefonkönyv!$C$2:$C$63,0))," ",INDEX(Telefonkönyv!$B$2:$B$63,MATCH('Hívások (3)'!A39,Telefonkönyv!$C$2:$C$63,0)))</f>
        <v>Bakonyi Mátyás ügyintéző</v>
      </c>
      <c r="G39" s="5">
        <f t="shared" si="1"/>
        <v>685</v>
      </c>
      <c r="H39" s="11" t="b">
        <f t="shared" si="2"/>
        <v>0</v>
      </c>
      <c r="I39" s="11" t="b">
        <f t="shared" si="3"/>
        <v>0</v>
      </c>
      <c r="J39" s="11" t="b">
        <f t="shared" si="4"/>
        <v>1</v>
      </c>
    </row>
    <row r="40" spans="1:10" x14ac:dyDescent="0.25">
      <c r="A40">
        <v>143</v>
      </c>
      <c r="B40" t="s">
        <v>9</v>
      </c>
      <c r="C40" s="3">
        <v>39972.464398148149</v>
      </c>
      <c r="D40" s="3">
        <v>39972.497777777775</v>
      </c>
      <c r="E40" s="2">
        <f t="shared" si="0"/>
        <v>3.3379629625414964E-2</v>
      </c>
      <c r="F40" t="str">
        <f>CONCATENATE(INDEX(Telefonkönyv!$A$2:$A$63,MATCH('Hívások (3)'!A40,Telefonkönyv!$C$2:$C$63,0))," ",INDEX(Telefonkönyv!$B$2:$B$63,MATCH('Hívások (3)'!A40,Telefonkönyv!$C$2:$C$63,0)))</f>
        <v>Tringel Franciska ügyintéző</v>
      </c>
      <c r="G40" s="5">
        <f t="shared" si="1"/>
        <v>3725</v>
      </c>
      <c r="H40" s="11" t="b">
        <f t="shared" si="2"/>
        <v>0</v>
      </c>
      <c r="I40" s="11" t="b">
        <f t="shared" si="3"/>
        <v>0</v>
      </c>
      <c r="J40" s="11" t="b">
        <f t="shared" si="4"/>
        <v>1</v>
      </c>
    </row>
    <row r="41" spans="1:10" x14ac:dyDescent="0.25">
      <c r="A41">
        <v>108</v>
      </c>
      <c r="B41" t="s">
        <v>13</v>
      </c>
      <c r="C41" s="3">
        <v>39972.466874999998</v>
      </c>
      <c r="D41" s="3">
        <v>39972.508032407408</v>
      </c>
      <c r="E41" s="2">
        <f t="shared" si="0"/>
        <v>4.1157407409627922E-2</v>
      </c>
      <c r="F41" t="str">
        <f>CONCATENATE(INDEX(Telefonkönyv!$A$2:$A$63,MATCH('Hívások (3)'!A41,Telefonkönyv!$C$2:$C$63,0))," ",INDEX(Telefonkönyv!$B$2:$B$63,MATCH('Hívások (3)'!A41,Telefonkönyv!$C$2:$C$63,0)))</f>
        <v>Csurai Fruzsina ügyintéző</v>
      </c>
      <c r="G41" s="5">
        <f t="shared" si="1"/>
        <v>4845</v>
      </c>
      <c r="H41" s="11" t="b">
        <f t="shared" si="2"/>
        <v>0</v>
      </c>
      <c r="I41" s="11" t="b">
        <f t="shared" si="3"/>
        <v>0</v>
      </c>
      <c r="J41" s="11" t="b">
        <f t="shared" si="4"/>
        <v>1</v>
      </c>
    </row>
    <row r="42" spans="1:10" x14ac:dyDescent="0.25">
      <c r="A42">
        <v>112</v>
      </c>
      <c r="B42" t="s">
        <v>13</v>
      </c>
      <c r="C42" s="3">
        <v>39972.467777777776</v>
      </c>
      <c r="D42" s="3">
        <v>39972.487488425926</v>
      </c>
      <c r="E42" s="2">
        <f t="shared" si="0"/>
        <v>1.9710648150066845E-2</v>
      </c>
      <c r="F42" t="str">
        <f>CONCATENATE(INDEX(Telefonkönyv!$A$2:$A$63,MATCH('Hívások (3)'!A42,Telefonkönyv!$C$2:$C$63,0))," ",INDEX(Telefonkönyv!$B$2:$B$63,MATCH('Hívások (3)'!A42,Telefonkönyv!$C$2:$C$63,0)))</f>
        <v>Tóth Vanda ügyintéző</v>
      </c>
      <c r="G42" s="5">
        <f t="shared" si="1"/>
        <v>2365</v>
      </c>
      <c r="H42" s="11" t="b">
        <f t="shared" si="2"/>
        <v>0</v>
      </c>
      <c r="I42" s="11" t="b">
        <f t="shared" si="3"/>
        <v>0</v>
      </c>
      <c r="J42" s="11" t="b">
        <f t="shared" si="4"/>
        <v>1</v>
      </c>
    </row>
    <row r="43" spans="1:10" x14ac:dyDescent="0.25">
      <c r="A43">
        <v>128</v>
      </c>
      <c r="B43" t="s">
        <v>4</v>
      </c>
      <c r="C43" s="3">
        <v>39972.469224537039</v>
      </c>
      <c r="D43" s="3">
        <v>39972.4765625</v>
      </c>
      <c r="E43" s="2">
        <f t="shared" si="0"/>
        <v>7.3379629611736163E-3</v>
      </c>
      <c r="F43" t="str">
        <f>CONCATENATE(INDEX(Telefonkönyv!$A$2:$A$63,MATCH('Hívások (3)'!A43,Telefonkönyv!$C$2:$C$63,0))," ",INDEX(Telefonkönyv!$B$2:$B$63,MATCH('Hívások (3)'!A43,Telefonkönyv!$C$2:$C$63,0)))</f>
        <v>Fogarasi Éva ügyintéző</v>
      </c>
      <c r="G43" s="5">
        <f t="shared" si="1"/>
        <v>830</v>
      </c>
      <c r="H43" s="11" t="b">
        <f t="shared" si="2"/>
        <v>0</v>
      </c>
      <c r="I43" s="11" t="b">
        <f t="shared" si="3"/>
        <v>0</v>
      </c>
      <c r="J43" s="11" t="b">
        <f t="shared" si="4"/>
        <v>1</v>
      </c>
    </row>
    <row r="44" spans="1:10" x14ac:dyDescent="0.25">
      <c r="A44">
        <v>151</v>
      </c>
      <c r="B44" t="s">
        <v>15</v>
      </c>
      <c r="C44" s="3">
        <v>39972.470937500002</v>
      </c>
      <c r="D44" s="3">
        <v>39972.506273148145</v>
      </c>
      <c r="E44" s="2">
        <f t="shared" si="0"/>
        <v>3.5335648142790888E-2</v>
      </c>
      <c r="F44" t="str">
        <f>CONCATENATE(INDEX(Telefonkönyv!$A$2:$A$63,MATCH('Hívások (3)'!A44,Telefonkönyv!$C$2:$C$63,0))," ",INDEX(Telefonkönyv!$B$2:$B$63,MATCH('Hívások (3)'!A44,Telefonkönyv!$C$2:$C$63,0)))</f>
        <v>Lovas Helga ügyintéző</v>
      </c>
      <c r="G44" s="5">
        <f t="shared" si="1"/>
        <v>4395</v>
      </c>
      <c r="H44" s="11" t="b">
        <f t="shared" si="2"/>
        <v>0</v>
      </c>
      <c r="I44" s="11" t="b">
        <f t="shared" si="3"/>
        <v>0</v>
      </c>
      <c r="J44" s="11" t="b">
        <f t="shared" si="4"/>
        <v>1</v>
      </c>
    </row>
    <row r="45" spans="1:10" x14ac:dyDescent="0.25">
      <c r="A45">
        <v>160</v>
      </c>
      <c r="B45" t="s">
        <v>14</v>
      </c>
      <c r="C45" s="3">
        <v>39972.479803240742</v>
      </c>
      <c r="D45" s="3">
        <v>39972.507881944446</v>
      </c>
      <c r="E45" s="2">
        <f t="shared" si="0"/>
        <v>2.8078703704522923E-2</v>
      </c>
      <c r="F45" t="str">
        <f>CONCATENATE(INDEX(Telefonkönyv!$A$2:$A$63,MATCH('Hívások (3)'!A45,Telefonkönyv!$C$2:$C$63,0))," ",INDEX(Telefonkönyv!$B$2:$B$63,MATCH('Hívások (3)'!A45,Telefonkönyv!$C$2:$C$63,0)))</f>
        <v>Fosztó Gábor ügyintéző</v>
      </c>
      <c r="G45" s="5">
        <f t="shared" si="1"/>
        <v>3325</v>
      </c>
      <c r="H45" s="11" t="b">
        <f t="shared" si="2"/>
        <v>0</v>
      </c>
      <c r="I45" s="11" t="b">
        <f t="shared" si="3"/>
        <v>0</v>
      </c>
      <c r="J45" s="11" t="b">
        <f t="shared" si="4"/>
        <v>1</v>
      </c>
    </row>
    <row r="46" spans="1:10" x14ac:dyDescent="0.25">
      <c r="A46">
        <v>162</v>
      </c>
      <c r="B46" t="s">
        <v>5</v>
      </c>
      <c r="C46" s="3">
        <v>39972.499305555553</v>
      </c>
      <c r="D46" s="3">
        <v>39972.50273148148</v>
      </c>
      <c r="E46" s="2">
        <f t="shared" si="0"/>
        <v>3.425925926421769E-3</v>
      </c>
      <c r="F46" t="str">
        <f>CONCATENATE(INDEX(Telefonkönyv!$A$2:$A$63,MATCH('Hívások (3)'!A46,Telefonkönyv!$C$2:$C$63,0))," ",INDEX(Telefonkönyv!$B$2:$B$63,MATCH('Hívások (3)'!A46,Telefonkönyv!$C$2:$C$63,0)))</f>
        <v>Mészöly Endre ügyintéző</v>
      </c>
      <c r="G46" s="5">
        <f t="shared" si="1"/>
        <v>445</v>
      </c>
      <c r="H46" s="11" t="b">
        <f t="shared" si="2"/>
        <v>0</v>
      </c>
      <c r="I46" s="11" t="b">
        <f t="shared" si="3"/>
        <v>0</v>
      </c>
      <c r="J46" s="11" t="b">
        <f t="shared" si="4"/>
        <v>1</v>
      </c>
    </row>
    <row r="47" spans="1:10" x14ac:dyDescent="0.25">
      <c r="A47">
        <v>143</v>
      </c>
      <c r="B47" t="s">
        <v>9</v>
      </c>
      <c r="C47" s="3">
        <v>39972.501782407409</v>
      </c>
      <c r="D47" s="3">
        <v>39972.507650462961</v>
      </c>
      <c r="E47" s="2">
        <f t="shared" si="0"/>
        <v>5.8680555521277711E-3</v>
      </c>
      <c r="F47" t="str">
        <f>CONCATENATE(INDEX(Telefonkönyv!$A$2:$A$63,MATCH('Hívások (3)'!A47,Telefonkönyv!$C$2:$C$63,0))," ",INDEX(Telefonkönyv!$B$2:$B$63,MATCH('Hívások (3)'!A47,Telefonkönyv!$C$2:$C$63,0)))</f>
        <v>Tringel Franciska ügyintéző</v>
      </c>
      <c r="G47" s="5">
        <f t="shared" si="1"/>
        <v>725</v>
      </c>
      <c r="H47" s="11" t="b">
        <f t="shared" si="2"/>
        <v>0</v>
      </c>
      <c r="I47" s="11" t="b">
        <f t="shared" si="3"/>
        <v>0</v>
      </c>
      <c r="J47" s="11" t="b">
        <f t="shared" si="4"/>
        <v>1</v>
      </c>
    </row>
    <row r="48" spans="1:10" x14ac:dyDescent="0.25">
      <c r="A48">
        <v>116</v>
      </c>
      <c r="B48" t="s">
        <v>9</v>
      </c>
      <c r="C48" s="3">
        <v>39972.505127314813</v>
      </c>
      <c r="D48" s="3">
        <v>39972.533958333333</v>
      </c>
      <c r="E48" s="2">
        <f t="shared" si="0"/>
        <v>2.8831018520577345E-2</v>
      </c>
      <c r="F48" t="str">
        <f>CONCATENATE(INDEX(Telefonkönyv!$A$2:$A$63,MATCH('Hívások (3)'!A48,Telefonkönyv!$C$2:$C$63,0))," ",INDEX(Telefonkönyv!$B$2:$B$63,MATCH('Hívások (3)'!A48,Telefonkönyv!$C$2:$C$63,0)))</f>
        <v>Mák Anna ügyintéző</v>
      </c>
      <c r="G48" s="5">
        <f t="shared" si="1"/>
        <v>3200</v>
      </c>
      <c r="H48" s="11" t="b">
        <f t="shared" si="2"/>
        <v>0</v>
      </c>
      <c r="I48" s="11" t="b">
        <f t="shared" si="3"/>
        <v>0</v>
      </c>
      <c r="J48" s="11" t="b">
        <f t="shared" si="4"/>
        <v>1</v>
      </c>
    </row>
    <row r="49" spans="1:10" x14ac:dyDescent="0.25">
      <c r="A49">
        <v>131</v>
      </c>
      <c r="B49" t="s">
        <v>5</v>
      </c>
      <c r="C49" s="3">
        <v>39972.506273148145</v>
      </c>
      <c r="D49" s="3">
        <v>39972.526898148149</v>
      </c>
      <c r="E49" s="2">
        <f t="shared" si="0"/>
        <v>2.0625000004656613E-2</v>
      </c>
      <c r="F49" t="str">
        <f>CONCATENATE(INDEX(Telefonkönyv!$A$2:$A$63,MATCH('Hívások (3)'!A49,Telefonkönyv!$C$2:$C$63,0))," ",INDEX(Telefonkönyv!$B$2:$B$63,MATCH('Hívások (3)'!A49,Telefonkönyv!$C$2:$C$63,0)))</f>
        <v>Arany Attila ügyintéző</v>
      </c>
      <c r="G49" s="5">
        <f t="shared" si="1"/>
        <v>2445</v>
      </c>
      <c r="H49" s="11" t="b">
        <f t="shared" si="2"/>
        <v>0</v>
      </c>
      <c r="I49" s="11" t="b">
        <f t="shared" si="3"/>
        <v>0</v>
      </c>
      <c r="J49" s="11" t="b">
        <f t="shared" si="4"/>
        <v>1</v>
      </c>
    </row>
    <row r="50" spans="1:10" x14ac:dyDescent="0.25">
      <c r="A50">
        <v>155</v>
      </c>
      <c r="B50" t="s">
        <v>9</v>
      </c>
      <c r="C50" s="3">
        <v>39972.507638888892</v>
      </c>
      <c r="D50" s="3">
        <v>39972.514456018522</v>
      </c>
      <c r="E50" s="2">
        <f t="shared" si="0"/>
        <v>6.8171296297805384E-3</v>
      </c>
      <c r="F50" t="str">
        <f>CONCATENATE(INDEX(Telefonkönyv!$A$2:$A$63,MATCH('Hívások (3)'!A50,Telefonkönyv!$C$2:$C$63,0))," ",INDEX(Telefonkönyv!$B$2:$B$63,MATCH('Hívások (3)'!A50,Telefonkönyv!$C$2:$C$63,0)))</f>
        <v>Bölöni Antal ügyintéző</v>
      </c>
      <c r="G50" s="5">
        <f t="shared" si="1"/>
        <v>800</v>
      </c>
      <c r="H50" s="11" t="b">
        <f t="shared" si="2"/>
        <v>0</v>
      </c>
      <c r="I50" s="11" t="b">
        <f t="shared" si="3"/>
        <v>0</v>
      </c>
      <c r="J50" s="11" t="b">
        <f t="shared" si="4"/>
        <v>1</v>
      </c>
    </row>
    <row r="51" spans="1:10" x14ac:dyDescent="0.25">
      <c r="A51">
        <v>128</v>
      </c>
      <c r="B51" t="s">
        <v>4</v>
      </c>
      <c r="C51" s="3">
        <v>39972.508796296293</v>
      </c>
      <c r="D51" s="3">
        <v>39972.522511574076</v>
      </c>
      <c r="E51" s="2">
        <f t="shared" si="0"/>
        <v>1.3715277782466728E-2</v>
      </c>
      <c r="F51" t="str">
        <f>CONCATENATE(INDEX(Telefonkönyv!$A$2:$A$63,MATCH('Hívások (3)'!A51,Telefonkönyv!$C$2:$C$63,0))," ",INDEX(Telefonkönyv!$B$2:$B$63,MATCH('Hívások (3)'!A51,Telefonkönyv!$C$2:$C$63,0)))</f>
        <v>Fogarasi Éva ügyintéző</v>
      </c>
      <c r="G51" s="5">
        <f t="shared" si="1"/>
        <v>1460</v>
      </c>
      <c r="H51" s="11" t="b">
        <f t="shared" si="2"/>
        <v>0</v>
      </c>
      <c r="I51" s="11" t="b">
        <f t="shared" si="3"/>
        <v>0</v>
      </c>
      <c r="J51" s="11" t="b">
        <f t="shared" si="4"/>
        <v>1</v>
      </c>
    </row>
    <row r="52" spans="1:10" x14ac:dyDescent="0.25">
      <c r="A52">
        <v>112</v>
      </c>
      <c r="B52" t="s">
        <v>13</v>
      </c>
      <c r="C52" s="3">
        <v>39972.510659722226</v>
      </c>
      <c r="D52" s="3">
        <v>39972.511076388888</v>
      </c>
      <c r="E52" s="2">
        <f t="shared" si="0"/>
        <v>4.1666666220407933E-4</v>
      </c>
      <c r="F52" t="str">
        <f>CONCATENATE(INDEX(Telefonkönyv!$A$2:$A$63,MATCH('Hívások (3)'!A52,Telefonkönyv!$C$2:$C$63,0))," ",INDEX(Telefonkönyv!$B$2:$B$63,MATCH('Hívások (3)'!A52,Telefonkönyv!$C$2:$C$63,0)))</f>
        <v>Tóth Vanda ügyintéző</v>
      </c>
      <c r="G52" s="5">
        <f t="shared" si="1"/>
        <v>125</v>
      </c>
      <c r="H52" s="11" t="b">
        <f t="shared" si="2"/>
        <v>0</v>
      </c>
      <c r="I52" s="11" t="b">
        <f t="shared" si="3"/>
        <v>0</v>
      </c>
      <c r="J52" s="11" t="b">
        <f t="shared" si="4"/>
        <v>1</v>
      </c>
    </row>
    <row r="53" spans="1:10" x14ac:dyDescent="0.25">
      <c r="A53">
        <v>108</v>
      </c>
      <c r="B53" t="s">
        <v>13</v>
      </c>
      <c r="C53" s="3">
        <v>39972.511944444443</v>
      </c>
      <c r="D53" s="3">
        <v>39972.515694444446</v>
      </c>
      <c r="E53" s="2">
        <f t="shared" si="0"/>
        <v>3.7500000034924597E-3</v>
      </c>
      <c r="F53" t="str">
        <f>CONCATENATE(INDEX(Telefonkönyv!$A$2:$A$63,MATCH('Hívások (3)'!A53,Telefonkönyv!$C$2:$C$63,0))," ",INDEX(Telefonkönyv!$B$2:$B$63,MATCH('Hívások (3)'!A53,Telefonkönyv!$C$2:$C$63,0)))</f>
        <v>Csurai Fruzsina ügyintéző</v>
      </c>
      <c r="G53" s="5">
        <f t="shared" si="1"/>
        <v>525</v>
      </c>
      <c r="H53" s="11" t="b">
        <f t="shared" si="2"/>
        <v>0</v>
      </c>
      <c r="I53" s="11" t="b">
        <f t="shared" si="3"/>
        <v>0</v>
      </c>
      <c r="J53" s="11" t="b">
        <f t="shared" si="4"/>
        <v>1</v>
      </c>
    </row>
    <row r="54" spans="1:10" x14ac:dyDescent="0.25">
      <c r="A54">
        <v>136</v>
      </c>
      <c r="B54" t="s">
        <v>11</v>
      </c>
      <c r="C54" s="3">
        <v>39972.513506944444</v>
      </c>
      <c r="D54" s="3">
        <v>39972.527048611111</v>
      </c>
      <c r="E54" s="2">
        <f t="shared" si="0"/>
        <v>1.3541666667151731E-2</v>
      </c>
      <c r="F54" t="str">
        <f>CONCATENATE(INDEX(Telefonkönyv!$A$2:$A$63,MATCH('Hívások (3)'!A54,Telefonkönyv!$C$2:$C$63,0))," ",INDEX(Telefonkönyv!$B$2:$B$63,MATCH('Hívások (3)'!A54,Telefonkönyv!$C$2:$C$63,0)))</f>
        <v>Kégli Máté ügyintéző</v>
      </c>
      <c r="G54" s="5">
        <f t="shared" si="1"/>
        <v>1645</v>
      </c>
      <c r="H54" s="11" t="b">
        <f t="shared" si="2"/>
        <v>0</v>
      </c>
      <c r="I54" s="11" t="b">
        <f t="shared" si="3"/>
        <v>0</v>
      </c>
      <c r="J54" s="11" t="b">
        <f t="shared" si="4"/>
        <v>1</v>
      </c>
    </row>
    <row r="55" spans="1:10" x14ac:dyDescent="0.25">
      <c r="A55">
        <v>137</v>
      </c>
      <c r="B55" t="s">
        <v>9</v>
      </c>
      <c r="C55" s="3">
        <v>39972.513692129629</v>
      </c>
      <c r="D55" s="3">
        <v>39972.543020833335</v>
      </c>
      <c r="E55" s="2">
        <f t="shared" si="0"/>
        <v>2.9328703705687076E-2</v>
      </c>
      <c r="F55" t="str">
        <f>CONCATENATE(INDEX(Telefonkönyv!$A$2:$A$63,MATCH('Hívások (3)'!A55,Telefonkönyv!$C$2:$C$63,0))," ",INDEX(Telefonkönyv!$B$2:$B$63,MATCH('Hívások (3)'!A55,Telefonkönyv!$C$2:$C$63,0)))</f>
        <v>Bertalan József ügyintéző</v>
      </c>
      <c r="G55" s="5">
        <f t="shared" si="1"/>
        <v>3275</v>
      </c>
      <c r="H55" s="11" t="b">
        <f t="shared" si="2"/>
        <v>0</v>
      </c>
      <c r="I55" s="11" t="b">
        <f t="shared" si="3"/>
        <v>0</v>
      </c>
      <c r="J55" s="11" t="b">
        <f t="shared" si="4"/>
        <v>1</v>
      </c>
    </row>
    <row r="56" spans="1:10" x14ac:dyDescent="0.25">
      <c r="A56">
        <v>152</v>
      </c>
      <c r="B56" t="s">
        <v>6</v>
      </c>
      <c r="C56" s="3">
        <v>39972.515347222223</v>
      </c>
      <c r="D56" s="3">
        <v>39972.52847222222</v>
      </c>
      <c r="E56" s="2">
        <f t="shared" si="0"/>
        <v>1.3124999997671694E-2</v>
      </c>
      <c r="F56" t="str">
        <f>CONCATENATE(INDEX(Telefonkönyv!$A$2:$A$63,MATCH('Hívások (3)'!A56,Telefonkönyv!$C$2:$C$63,0))," ",INDEX(Telefonkönyv!$B$2:$B$63,MATCH('Hívások (3)'!A56,Telefonkönyv!$C$2:$C$63,0)))</f>
        <v>Viola Klára ügyintéző</v>
      </c>
      <c r="G56" s="5">
        <f t="shared" si="1"/>
        <v>1565</v>
      </c>
      <c r="H56" s="11" t="b">
        <f t="shared" si="2"/>
        <v>0</v>
      </c>
      <c r="I56" s="11" t="b">
        <f t="shared" si="3"/>
        <v>0</v>
      </c>
      <c r="J56" s="11" t="b">
        <f t="shared" si="4"/>
        <v>1</v>
      </c>
    </row>
    <row r="57" spans="1:10" x14ac:dyDescent="0.25">
      <c r="A57">
        <v>160</v>
      </c>
      <c r="B57" t="s">
        <v>14</v>
      </c>
      <c r="C57" s="3">
        <v>39972.51766203704</v>
      </c>
      <c r="D57" s="3">
        <v>39972.554247685184</v>
      </c>
      <c r="E57" s="2">
        <f t="shared" si="0"/>
        <v>3.6585648143955041E-2</v>
      </c>
      <c r="F57" t="str">
        <f>CONCATENATE(INDEX(Telefonkönyv!$A$2:$A$63,MATCH('Hívások (3)'!A57,Telefonkönyv!$C$2:$C$63,0))," ",INDEX(Telefonkönyv!$B$2:$B$63,MATCH('Hívások (3)'!A57,Telefonkönyv!$C$2:$C$63,0)))</f>
        <v>Fosztó Gábor ügyintéző</v>
      </c>
      <c r="G57" s="5">
        <f t="shared" si="1"/>
        <v>4285</v>
      </c>
      <c r="H57" s="11" t="b">
        <f t="shared" si="2"/>
        <v>1</v>
      </c>
      <c r="I57" s="11" t="b">
        <f t="shared" si="3"/>
        <v>0</v>
      </c>
      <c r="J57" s="11" t="b">
        <f t="shared" si="4"/>
        <v>0</v>
      </c>
    </row>
    <row r="58" spans="1:10" x14ac:dyDescent="0.25">
      <c r="A58">
        <v>123</v>
      </c>
      <c r="B58" t="s">
        <v>7</v>
      </c>
      <c r="C58" s="3">
        <v>39972.524027777778</v>
      </c>
      <c r="D58" s="3">
        <v>39972.540405092594</v>
      </c>
      <c r="E58" s="2">
        <f t="shared" si="0"/>
        <v>1.6377314816054422E-2</v>
      </c>
      <c r="F58" t="str">
        <f>CONCATENATE(INDEX(Telefonkönyv!$A$2:$A$63,MATCH('Hívások (3)'!A58,Telefonkönyv!$C$2:$C$63,0))," ",INDEX(Telefonkönyv!$B$2:$B$63,MATCH('Hívások (3)'!A58,Telefonkönyv!$C$2:$C$63,0)))</f>
        <v>Juhász Andrea ügyintéző</v>
      </c>
      <c r="G58" s="5">
        <f t="shared" si="1"/>
        <v>1850</v>
      </c>
      <c r="H58" s="11" t="b">
        <f t="shared" si="2"/>
        <v>0</v>
      </c>
      <c r="I58" s="11" t="b">
        <f t="shared" si="3"/>
        <v>0</v>
      </c>
      <c r="J58" s="11" t="b">
        <f t="shared" si="4"/>
        <v>1</v>
      </c>
    </row>
    <row r="59" spans="1:10" x14ac:dyDescent="0.25">
      <c r="A59">
        <v>143</v>
      </c>
      <c r="B59" t="s">
        <v>9</v>
      </c>
      <c r="C59" s="3">
        <v>39972.529953703706</v>
      </c>
      <c r="D59" s="3">
        <v>39972.555578703701</v>
      </c>
      <c r="E59" s="2">
        <f t="shared" si="0"/>
        <v>2.5624999994761311E-2</v>
      </c>
      <c r="F59" t="str">
        <f>CONCATENATE(INDEX(Telefonkönyv!$A$2:$A$63,MATCH('Hívások (3)'!A59,Telefonkönyv!$C$2:$C$63,0))," ",INDEX(Telefonkönyv!$B$2:$B$63,MATCH('Hívások (3)'!A59,Telefonkönyv!$C$2:$C$63,0)))</f>
        <v>Tringel Franciska ügyintéző</v>
      </c>
      <c r="G59" s="5">
        <f t="shared" si="1"/>
        <v>2825</v>
      </c>
      <c r="H59" s="11" t="b">
        <f t="shared" si="2"/>
        <v>0</v>
      </c>
      <c r="I59" s="11" t="b">
        <f t="shared" si="3"/>
        <v>0</v>
      </c>
      <c r="J59" s="11" t="b">
        <f t="shared" si="4"/>
        <v>1</v>
      </c>
    </row>
    <row r="60" spans="1:10" x14ac:dyDescent="0.25">
      <c r="A60">
        <v>110</v>
      </c>
      <c r="B60" t="s">
        <v>12</v>
      </c>
      <c r="C60" s="3">
        <v>39972.530694444446</v>
      </c>
      <c r="D60" s="3">
        <v>39972.563576388886</v>
      </c>
      <c r="E60" s="2">
        <f t="shared" si="0"/>
        <v>3.2881944440305233E-2</v>
      </c>
      <c r="F60" t="str">
        <f>CONCATENATE(INDEX(Telefonkönyv!$A$2:$A$63,MATCH('Hívások (3)'!A60,Telefonkönyv!$C$2:$C$63,0))," ",INDEX(Telefonkönyv!$B$2:$B$63,MATCH('Hívások (3)'!A60,Telefonkönyv!$C$2:$C$63,0)))</f>
        <v>Tóth Tímea középvezető</v>
      </c>
      <c r="G60" s="5">
        <f t="shared" si="1"/>
        <v>3650</v>
      </c>
      <c r="H60" s="11" t="b">
        <f t="shared" si="2"/>
        <v>1</v>
      </c>
      <c r="I60" s="11" t="b">
        <f t="shared" si="3"/>
        <v>0</v>
      </c>
      <c r="J60" s="11" t="b">
        <f t="shared" si="4"/>
        <v>0</v>
      </c>
    </row>
    <row r="61" spans="1:10" x14ac:dyDescent="0.25">
      <c r="A61">
        <v>132</v>
      </c>
      <c r="B61" t="s">
        <v>5</v>
      </c>
      <c r="C61" s="3">
        <v>39972.533217592594</v>
      </c>
      <c r="D61" s="3">
        <v>39972.541967592595</v>
      </c>
      <c r="E61" s="2">
        <f t="shared" si="0"/>
        <v>8.7500000008731149E-3</v>
      </c>
      <c r="F61" t="str">
        <f>CONCATENATE(INDEX(Telefonkönyv!$A$2:$A$63,MATCH('Hívások (3)'!A61,Telefonkönyv!$C$2:$C$63,0))," ",INDEX(Telefonkönyv!$B$2:$B$63,MATCH('Hívások (3)'!A61,Telefonkönyv!$C$2:$C$63,0)))</f>
        <v>Pap Zsófia ügyintéző</v>
      </c>
      <c r="G61" s="5">
        <f t="shared" si="1"/>
        <v>1085</v>
      </c>
      <c r="H61" s="11" t="b">
        <f t="shared" si="2"/>
        <v>1</v>
      </c>
      <c r="I61" s="11" t="b">
        <f t="shared" si="3"/>
        <v>0</v>
      </c>
      <c r="J61" s="11" t="b">
        <f t="shared" si="4"/>
        <v>0</v>
      </c>
    </row>
    <row r="62" spans="1:10" x14ac:dyDescent="0.25">
      <c r="A62">
        <v>125</v>
      </c>
      <c r="B62" t="s">
        <v>8</v>
      </c>
      <c r="C62" s="3">
        <v>39972.535798611112</v>
      </c>
      <c r="D62" s="3">
        <v>39972.539490740739</v>
      </c>
      <c r="E62" s="2">
        <f t="shared" si="0"/>
        <v>3.6921296268701553E-3</v>
      </c>
      <c r="F62" t="str">
        <f>CONCATENATE(INDEX(Telefonkönyv!$A$2:$A$63,MATCH('Hívások (3)'!A62,Telefonkönyv!$C$2:$C$63,0))," ",INDEX(Telefonkönyv!$B$2:$B$63,MATCH('Hívások (3)'!A62,Telefonkönyv!$C$2:$C$63,0)))</f>
        <v>Éhes Piroska ügyintéző</v>
      </c>
      <c r="G62" s="5">
        <f t="shared" si="1"/>
        <v>525</v>
      </c>
      <c r="H62" s="11" t="b">
        <f t="shared" si="2"/>
        <v>0</v>
      </c>
      <c r="I62" s="11" t="b">
        <f t="shared" si="3"/>
        <v>0</v>
      </c>
      <c r="J62" s="11" t="b">
        <f t="shared" si="4"/>
        <v>1</v>
      </c>
    </row>
    <row r="63" spans="1:10" x14ac:dyDescent="0.25">
      <c r="A63">
        <v>155</v>
      </c>
      <c r="B63" t="s">
        <v>9</v>
      </c>
      <c r="C63" s="3">
        <v>39972.536585648151</v>
      </c>
      <c r="D63" s="3">
        <v>39972.570092592592</v>
      </c>
      <c r="E63" s="2">
        <f t="shared" si="0"/>
        <v>3.350694444088731E-2</v>
      </c>
      <c r="F63" t="str">
        <f>CONCATENATE(INDEX(Telefonkönyv!$A$2:$A$63,MATCH('Hívások (3)'!A63,Telefonkönyv!$C$2:$C$63,0))," ",INDEX(Telefonkönyv!$B$2:$B$63,MATCH('Hívások (3)'!A63,Telefonkönyv!$C$2:$C$63,0)))</f>
        <v>Bölöni Antal ügyintéző</v>
      </c>
      <c r="G63" s="5">
        <f t="shared" si="1"/>
        <v>3725</v>
      </c>
      <c r="H63" s="11" t="b">
        <f t="shared" si="2"/>
        <v>0</v>
      </c>
      <c r="I63" s="11" t="b">
        <f t="shared" si="3"/>
        <v>0</v>
      </c>
      <c r="J63" s="11" t="b">
        <f t="shared" si="4"/>
        <v>1</v>
      </c>
    </row>
    <row r="64" spans="1:10" x14ac:dyDescent="0.25">
      <c r="A64">
        <v>151</v>
      </c>
      <c r="B64" t="s">
        <v>15</v>
      </c>
      <c r="C64" s="3">
        <v>39972.536782407406</v>
      </c>
      <c r="D64" s="3">
        <v>39972.539444444446</v>
      </c>
      <c r="E64" s="2">
        <f t="shared" si="0"/>
        <v>2.6620370408636518E-3</v>
      </c>
      <c r="F64" t="str">
        <f>CONCATENATE(INDEX(Telefonkönyv!$A$2:$A$63,MATCH('Hívások (3)'!A64,Telefonkönyv!$C$2:$C$63,0))," ",INDEX(Telefonkönyv!$B$2:$B$63,MATCH('Hívások (3)'!A64,Telefonkönyv!$C$2:$C$63,0)))</f>
        <v>Lovas Helga ügyintéző</v>
      </c>
      <c r="G64" s="5">
        <f t="shared" si="1"/>
        <v>400</v>
      </c>
      <c r="H64" s="11" t="b">
        <f t="shared" si="2"/>
        <v>0</v>
      </c>
      <c r="I64" s="11" t="b">
        <f t="shared" si="3"/>
        <v>0</v>
      </c>
      <c r="J64" s="11" t="b">
        <f t="shared" si="4"/>
        <v>1</v>
      </c>
    </row>
    <row r="65" spans="1:10" x14ac:dyDescent="0.25">
      <c r="A65">
        <v>130</v>
      </c>
      <c r="B65" t="s">
        <v>10</v>
      </c>
      <c r="C65" s="3">
        <v>39972.537222222221</v>
      </c>
      <c r="D65" s="3">
        <v>39972.544178240743</v>
      </c>
      <c r="E65" s="2">
        <f t="shared" si="0"/>
        <v>6.9560185220325366E-3</v>
      </c>
      <c r="F65" t="str">
        <f>CONCATENATE(INDEX(Telefonkönyv!$A$2:$A$63,MATCH('Hívások (3)'!A65,Telefonkönyv!$C$2:$C$63,0))," ",INDEX(Telefonkönyv!$B$2:$B$63,MATCH('Hívások (3)'!A65,Telefonkönyv!$C$2:$C$63,0)))</f>
        <v>Gál Zsuzsa ügyintéző</v>
      </c>
      <c r="G65" s="5">
        <f t="shared" si="1"/>
        <v>995</v>
      </c>
      <c r="H65" s="11" t="b">
        <f t="shared" si="2"/>
        <v>0</v>
      </c>
      <c r="I65" s="11" t="b">
        <f t="shared" si="3"/>
        <v>0</v>
      </c>
      <c r="J65" s="11" t="b">
        <f t="shared" si="4"/>
        <v>1</v>
      </c>
    </row>
    <row r="66" spans="1:10" x14ac:dyDescent="0.25">
      <c r="A66">
        <v>141</v>
      </c>
      <c r="B66" t="s">
        <v>10</v>
      </c>
      <c r="C66" s="3">
        <v>39972.549016203702</v>
      </c>
      <c r="D66" s="3">
        <v>39972.568101851852</v>
      </c>
      <c r="E66" s="2">
        <f t="shared" si="0"/>
        <v>1.9085648149484769E-2</v>
      </c>
      <c r="F66" t="str">
        <f>CONCATENATE(INDEX(Telefonkönyv!$A$2:$A$63,MATCH('Hívások (3)'!A66,Telefonkönyv!$C$2:$C$63,0))," ",INDEX(Telefonkönyv!$B$2:$B$63,MATCH('Hívások (3)'!A66,Telefonkönyv!$C$2:$C$63,0)))</f>
        <v>Harmath Szabolcs ügyintéző</v>
      </c>
      <c r="G66" s="5">
        <f t="shared" si="1"/>
        <v>2440</v>
      </c>
      <c r="H66" s="11" t="b">
        <f t="shared" si="2"/>
        <v>0</v>
      </c>
      <c r="I66" s="11" t="b">
        <f t="shared" si="3"/>
        <v>0</v>
      </c>
      <c r="J66" s="11" t="b">
        <f t="shared" si="4"/>
        <v>1</v>
      </c>
    </row>
    <row r="67" spans="1:10" x14ac:dyDescent="0.25">
      <c r="A67">
        <v>125</v>
      </c>
      <c r="B67" t="s">
        <v>8</v>
      </c>
      <c r="C67" s="3">
        <v>39972.549155092594</v>
      </c>
      <c r="D67" s="3">
        <v>39972.553055555552</v>
      </c>
      <c r="E67" s="2">
        <f t="shared" ref="E67:E130" si="5">D67-C67</f>
        <v>3.900462957972195E-3</v>
      </c>
      <c r="F67" t="str">
        <f>CONCATENATE(INDEX(Telefonkönyv!$A$2:$A$63,MATCH('Hívások (3)'!A67,Telefonkönyv!$C$2:$C$63,0))," ",INDEX(Telefonkönyv!$B$2:$B$63,MATCH('Hívások (3)'!A67,Telefonkönyv!$C$2:$C$63,0)))</f>
        <v>Éhes Piroska ügyintéző</v>
      </c>
      <c r="G67" s="5">
        <f t="shared" ref="G67:G130" si="6">VLOOKUP(B67,$S$2:$V$13,3,FALSE)+IF(SECOND(E67)=0,MINUTE(E67),MINUTE(E67)+1)*VLOOKUP(B67,$S$2:$V$13,4,FALSE)</f>
        <v>525</v>
      </c>
      <c r="H67" s="11" t="b">
        <f t="shared" ref="H67:H130" si="7">AND(HOUR($C67)+VLOOKUP($B67,$S$2:$T$13,2,FALSE)&lt;9,HOUR($D67)+VLOOKUP($B67,$S$2:$T$13,2,FALSE)&gt;=9)</f>
        <v>0</v>
      </c>
      <c r="I67" s="11" t="b">
        <f t="shared" ref="I67:I130" si="8">AND( OR( HOUR($C67)+VLOOKUP($B67,$S$2:$T$13,2,FALSE)&lt;17, AND(HOUR($C67)+VLOOKUP($B67,$S$2:$T$13,2,FALSE)=17,MINUTE($C67)=0,SECOND($C67)=0) ), AND( HOUR($D67)+VLOOKUP($B67,$S$2:$T$13,2,FALSE)=17, OR(MINUTE($D67)&lt;&gt;0,SECOND($D67)&lt;&gt;0) ) )</f>
        <v>0</v>
      </c>
      <c r="J67" s="11" t="b">
        <f t="shared" ref="J67:J130" si="9">OR(OR(HOUR($C67)+VLOOKUP($B67,$S$2:$T$13,2,FALSE)&gt;17,AND(HOUR($C67)+VLOOKUP($B67,$S$2:$T$13,2,FALSE)=17,OR(MINUTE($C67)&gt;0,SECOND($C67)&gt;0)),HOUR($D67)+VLOOKUP($B67,$S$2:$T$13,2,FALSE)&lt;9))</f>
        <v>0</v>
      </c>
    </row>
    <row r="68" spans="1:10" x14ac:dyDescent="0.25">
      <c r="A68">
        <v>106</v>
      </c>
      <c r="B68" t="s">
        <v>8</v>
      </c>
      <c r="C68" s="3">
        <v>39972.549351851849</v>
      </c>
      <c r="D68" s="3">
        <v>39972.5778125</v>
      </c>
      <c r="E68" s="2">
        <f t="shared" si="5"/>
        <v>2.846064815093996E-2</v>
      </c>
      <c r="F68" t="str">
        <f>CONCATENATE(INDEX(Telefonkönyv!$A$2:$A$63,MATCH('Hívások (3)'!A68,Telefonkönyv!$C$2:$C$63,0))," ",INDEX(Telefonkönyv!$B$2:$B$63,MATCH('Hívások (3)'!A68,Telefonkönyv!$C$2:$C$63,0)))</f>
        <v>Kalincsák Hanga ügyintéző</v>
      </c>
      <c r="G68" s="5">
        <f t="shared" si="6"/>
        <v>3325</v>
      </c>
      <c r="H68" s="11" t="b">
        <f t="shared" si="7"/>
        <v>0</v>
      </c>
      <c r="I68" s="11" t="b">
        <f t="shared" si="8"/>
        <v>0</v>
      </c>
      <c r="J68" s="11" t="b">
        <f t="shared" si="9"/>
        <v>0</v>
      </c>
    </row>
    <row r="69" spans="1:10" x14ac:dyDescent="0.25">
      <c r="A69">
        <v>144</v>
      </c>
      <c r="B69" t="s">
        <v>14</v>
      </c>
      <c r="C69" s="3">
        <v>39972.54954861111</v>
      </c>
      <c r="D69" s="3">
        <v>39972.567673611113</v>
      </c>
      <c r="E69" s="2">
        <f t="shared" si="5"/>
        <v>1.8125000002328306E-2</v>
      </c>
      <c r="F69" t="str">
        <f>CONCATENATE(INDEX(Telefonkönyv!$A$2:$A$63,MATCH('Hívások (3)'!A69,Telefonkönyv!$C$2:$C$63,0))," ",INDEX(Telefonkönyv!$B$2:$B$63,MATCH('Hívások (3)'!A69,Telefonkönyv!$C$2:$C$63,0)))</f>
        <v>Bózsing Gergely ügyintéző</v>
      </c>
      <c r="G69" s="5">
        <f t="shared" si="6"/>
        <v>2205</v>
      </c>
      <c r="H69" s="11" t="b">
        <f t="shared" si="7"/>
        <v>0</v>
      </c>
      <c r="I69" s="11" t="b">
        <f t="shared" si="8"/>
        <v>0</v>
      </c>
      <c r="J69" s="11" t="b">
        <f t="shared" si="9"/>
        <v>0</v>
      </c>
    </row>
    <row r="70" spans="1:10" x14ac:dyDescent="0.25">
      <c r="A70">
        <v>123</v>
      </c>
      <c r="B70" t="s">
        <v>7</v>
      </c>
      <c r="C70" s="3">
        <v>39972.550254629627</v>
      </c>
      <c r="D70" s="3">
        <v>39972.55636574074</v>
      </c>
      <c r="E70" s="2">
        <f t="shared" si="5"/>
        <v>6.1111111135687679E-3</v>
      </c>
      <c r="F70" t="str">
        <f>CONCATENATE(INDEX(Telefonkönyv!$A$2:$A$63,MATCH('Hívások (3)'!A70,Telefonkönyv!$C$2:$C$63,0))," ",INDEX(Telefonkönyv!$B$2:$B$63,MATCH('Hívások (3)'!A70,Telefonkönyv!$C$2:$C$63,0)))</f>
        <v>Juhász Andrea ügyintéző</v>
      </c>
      <c r="G70" s="5">
        <f t="shared" si="6"/>
        <v>725</v>
      </c>
      <c r="H70" s="11" t="b">
        <f t="shared" si="7"/>
        <v>0</v>
      </c>
      <c r="I70" s="11" t="b">
        <f t="shared" si="8"/>
        <v>0</v>
      </c>
      <c r="J70" s="11" t="b">
        <f t="shared" si="9"/>
        <v>1</v>
      </c>
    </row>
    <row r="71" spans="1:10" x14ac:dyDescent="0.25">
      <c r="A71">
        <v>157</v>
      </c>
      <c r="B71" t="s">
        <v>6</v>
      </c>
      <c r="C71" s="3">
        <v>39972.551840277774</v>
      </c>
      <c r="D71" s="3">
        <v>39972.591261574074</v>
      </c>
      <c r="E71" s="2">
        <f t="shared" si="5"/>
        <v>3.942129630013369E-2</v>
      </c>
      <c r="F71" t="str">
        <f>CONCATENATE(INDEX(Telefonkönyv!$A$2:$A$63,MATCH('Hívások (3)'!A71,Telefonkönyv!$C$2:$C$63,0))," ",INDEX(Telefonkönyv!$B$2:$B$63,MATCH('Hívások (3)'!A71,Telefonkönyv!$C$2:$C$63,0)))</f>
        <v>Tardos György ügyintéző</v>
      </c>
      <c r="G71" s="5">
        <f t="shared" si="6"/>
        <v>4605</v>
      </c>
      <c r="H71" s="11" t="b">
        <f t="shared" si="7"/>
        <v>1</v>
      </c>
      <c r="I71" s="11" t="b">
        <f t="shared" si="8"/>
        <v>0</v>
      </c>
      <c r="J71" s="11" t="b">
        <f t="shared" si="9"/>
        <v>0</v>
      </c>
    </row>
    <row r="72" spans="1:10" x14ac:dyDescent="0.25">
      <c r="A72">
        <v>125</v>
      </c>
      <c r="B72" t="s">
        <v>8</v>
      </c>
      <c r="C72" s="3">
        <v>39972.555023148147</v>
      </c>
      <c r="D72" s="3">
        <v>39972.583020833335</v>
      </c>
      <c r="E72" s="2">
        <f t="shared" si="5"/>
        <v>2.7997685188893229E-2</v>
      </c>
      <c r="F72" t="str">
        <f>CONCATENATE(INDEX(Telefonkönyv!$A$2:$A$63,MATCH('Hívások (3)'!A72,Telefonkönyv!$C$2:$C$63,0))," ",INDEX(Telefonkönyv!$B$2:$B$63,MATCH('Hívások (3)'!A72,Telefonkönyv!$C$2:$C$63,0)))</f>
        <v>Éhes Piroska ügyintéző</v>
      </c>
      <c r="G72" s="5">
        <f t="shared" si="6"/>
        <v>3325</v>
      </c>
      <c r="H72" s="11" t="b">
        <f t="shared" si="7"/>
        <v>0</v>
      </c>
      <c r="I72" s="11" t="b">
        <f t="shared" si="8"/>
        <v>0</v>
      </c>
      <c r="J72" s="11" t="b">
        <f t="shared" si="9"/>
        <v>0</v>
      </c>
    </row>
    <row r="73" spans="1:10" x14ac:dyDescent="0.25">
      <c r="A73">
        <v>142</v>
      </c>
      <c r="B73" t="s">
        <v>4</v>
      </c>
      <c r="C73" s="3">
        <v>39972.557870370372</v>
      </c>
      <c r="D73" s="3">
        <v>39972.56287037037</v>
      </c>
      <c r="E73" s="2">
        <f t="shared" si="5"/>
        <v>4.9999999973806553E-3</v>
      </c>
      <c r="F73" t="str">
        <f>CONCATENATE(INDEX(Telefonkönyv!$A$2:$A$63,MATCH('Hívások (3)'!A73,Telefonkönyv!$C$2:$C$63,0))," ",INDEX(Telefonkönyv!$B$2:$B$63,MATCH('Hívások (3)'!A73,Telefonkönyv!$C$2:$C$63,0)))</f>
        <v>Varkoly Lili ügyintéző</v>
      </c>
      <c r="G73" s="5">
        <f t="shared" si="6"/>
        <v>620</v>
      </c>
      <c r="H73" s="11" t="b">
        <f t="shared" si="7"/>
        <v>0</v>
      </c>
      <c r="I73" s="11" t="b">
        <f t="shared" si="8"/>
        <v>0</v>
      </c>
      <c r="J73" s="11" t="b">
        <f t="shared" si="9"/>
        <v>1</v>
      </c>
    </row>
    <row r="74" spans="1:10" x14ac:dyDescent="0.25">
      <c r="A74">
        <v>156</v>
      </c>
      <c r="B74" t="s">
        <v>7</v>
      </c>
      <c r="C74" s="3">
        <v>39972.558298611111</v>
      </c>
      <c r="D74" s="3">
        <v>39972.57371527778</v>
      </c>
      <c r="E74" s="2">
        <f t="shared" si="5"/>
        <v>1.541666666889796E-2</v>
      </c>
      <c r="F74" t="str">
        <f>CONCATENATE(INDEX(Telefonkönyv!$A$2:$A$63,MATCH('Hívások (3)'!A74,Telefonkönyv!$C$2:$C$63,0))," ",INDEX(Telefonkönyv!$B$2:$B$63,MATCH('Hívások (3)'!A74,Telefonkönyv!$C$2:$C$63,0)))</f>
        <v>Ormai Nikolett ügyintéző</v>
      </c>
      <c r="G74" s="5">
        <f t="shared" si="6"/>
        <v>1775</v>
      </c>
      <c r="H74" s="11" t="b">
        <f t="shared" si="7"/>
        <v>0</v>
      </c>
      <c r="I74" s="11" t="b">
        <f t="shared" si="8"/>
        <v>0</v>
      </c>
      <c r="J74" s="11" t="b">
        <f t="shared" si="9"/>
        <v>1</v>
      </c>
    </row>
    <row r="75" spans="1:10" x14ac:dyDescent="0.25">
      <c r="A75">
        <v>149</v>
      </c>
      <c r="B75" t="s">
        <v>9</v>
      </c>
      <c r="C75" s="3">
        <v>39972.559305555558</v>
      </c>
      <c r="D75" s="3">
        <v>39972.563136574077</v>
      </c>
      <c r="E75" s="2">
        <f t="shared" si="5"/>
        <v>3.8310185191221535E-3</v>
      </c>
      <c r="F75" t="str">
        <f>CONCATENATE(INDEX(Telefonkönyv!$A$2:$A$63,MATCH('Hívások (3)'!A75,Telefonkönyv!$C$2:$C$63,0))," ",INDEX(Telefonkönyv!$B$2:$B$63,MATCH('Hívások (3)'!A75,Telefonkönyv!$C$2:$C$63,0)))</f>
        <v>Kerekes Zoltán középvezető</v>
      </c>
      <c r="G75" s="5">
        <f t="shared" si="6"/>
        <v>500</v>
      </c>
      <c r="H75" s="11" t="b">
        <f t="shared" si="7"/>
        <v>0</v>
      </c>
      <c r="I75" s="11" t="b">
        <f t="shared" si="8"/>
        <v>0</v>
      </c>
      <c r="J75" s="11" t="b">
        <f t="shared" si="9"/>
        <v>1</v>
      </c>
    </row>
    <row r="76" spans="1:10" x14ac:dyDescent="0.25">
      <c r="A76">
        <v>101</v>
      </c>
      <c r="B76" t="s">
        <v>11</v>
      </c>
      <c r="C76" s="3">
        <v>39972.563125000001</v>
      </c>
      <c r="D76" s="3">
        <v>39972.563206018516</v>
      </c>
      <c r="E76" s="2">
        <f t="shared" si="5"/>
        <v>8.1018515629693866E-5</v>
      </c>
      <c r="F76" t="str">
        <f>CONCATENATE(INDEX(Telefonkönyv!$A$2:$A$63,MATCH('Hívások (3)'!A76,Telefonkönyv!$C$2:$C$63,0))," ",INDEX(Telefonkönyv!$B$2:$B$63,MATCH('Hívások (3)'!A76,Telefonkönyv!$C$2:$C$63,0)))</f>
        <v>Szatmári Miklós ügyintéző</v>
      </c>
      <c r="G76" s="5">
        <f t="shared" si="6"/>
        <v>125</v>
      </c>
      <c r="H76" s="11" t="b">
        <f t="shared" si="7"/>
        <v>0</v>
      </c>
      <c r="I76" s="11" t="b">
        <f t="shared" si="8"/>
        <v>0</v>
      </c>
      <c r="J76" s="11" t="b">
        <f t="shared" si="9"/>
        <v>1</v>
      </c>
    </row>
    <row r="77" spans="1:10" x14ac:dyDescent="0.25">
      <c r="A77">
        <v>119</v>
      </c>
      <c r="B77" t="s">
        <v>10</v>
      </c>
      <c r="C77" s="3">
        <v>39972.564409722225</v>
      </c>
      <c r="D77" s="3">
        <v>39972.594375000001</v>
      </c>
      <c r="E77" s="2">
        <f t="shared" si="5"/>
        <v>2.9965277775772847E-2</v>
      </c>
      <c r="F77" t="str">
        <f>CONCATENATE(INDEX(Telefonkönyv!$A$2:$A$63,MATCH('Hívások (3)'!A77,Telefonkönyv!$C$2:$C$63,0))," ",INDEX(Telefonkönyv!$B$2:$B$63,MATCH('Hívások (3)'!A77,Telefonkönyv!$C$2:$C$63,0)))</f>
        <v>Kövér Krisztina ügyintéző</v>
      </c>
      <c r="G77" s="5">
        <f t="shared" si="6"/>
        <v>3800</v>
      </c>
      <c r="H77" s="11" t="b">
        <f t="shared" si="7"/>
        <v>1</v>
      </c>
      <c r="I77" s="11" t="b">
        <f t="shared" si="8"/>
        <v>0</v>
      </c>
      <c r="J77" s="11" t="b">
        <f t="shared" si="9"/>
        <v>0</v>
      </c>
    </row>
    <row r="78" spans="1:10" x14ac:dyDescent="0.25">
      <c r="A78">
        <v>133</v>
      </c>
      <c r="B78" t="s">
        <v>15</v>
      </c>
      <c r="C78" s="3">
        <v>39972.566944444443</v>
      </c>
      <c r="D78" s="3">
        <v>39972.57372685185</v>
      </c>
      <c r="E78" s="2">
        <f t="shared" si="5"/>
        <v>6.7824074067175388E-3</v>
      </c>
      <c r="F78" t="str">
        <f>CONCATENATE(INDEX(Telefonkönyv!$A$2:$A$63,MATCH('Hívások (3)'!A78,Telefonkönyv!$C$2:$C$63,0))," ",INDEX(Telefonkönyv!$B$2:$B$63,MATCH('Hívások (3)'!A78,Telefonkönyv!$C$2:$C$63,0)))</f>
        <v>Kálóczi Berta ügyintéző</v>
      </c>
      <c r="G78" s="5">
        <f t="shared" si="6"/>
        <v>910</v>
      </c>
      <c r="H78" s="11" t="b">
        <f t="shared" si="7"/>
        <v>0</v>
      </c>
      <c r="I78" s="11" t="b">
        <f t="shared" si="8"/>
        <v>0</v>
      </c>
      <c r="J78" s="11" t="b">
        <f t="shared" si="9"/>
        <v>1</v>
      </c>
    </row>
    <row r="79" spans="1:10" x14ac:dyDescent="0.25">
      <c r="A79">
        <v>132</v>
      </c>
      <c r="B79" t="s">
        <v>5</v>
      </c>
      <c r="C79" s="3">
        <v>39972.569479166668</v>
      </c>
      <c r="D79" s="3">
        <v>39972.579768518517</v>
      </c>
      <c r="E79" s="2">
        <f t="shared" si="5"/>
        <v>1.0289351848769002E-2</v>
      </c>
      <c r="F79" t="str">
        <f>CONCATENATE(INDEX(Telefonkönyv!$A$2:$A$63,MATCH('Hívások (3)'!A79,Telefonkönyv!$C$2:$C$63,0))," ",INDEX(Telefonkönyv!$B$2:$B$63,MATCH('Hívások (3)'!A79,Telefonkönyv!$C$2:$C$63,0)))</f>
        <v>Pap Zsófia ügyintéző</v>
      </c>
      <c r="G79" s="5">
        <f t="shared" si="6"/>
        <v>1245</v>
      </c>
      <c r="H79" s="11" t="b">
        <f t="shared" si="7"/>
        <v>0</v>
      </c>
      <c r="I79" s="11" t="b">
        <f t="shared" si="8"/>
        <v>0</v>
      </c>
      <c r="J79" s="11" t="b">
        <f t="shared" si="9"/>
        <v>0</v>
      </c>
    </row>
    <row r="80" spans="1:10" x14ac:dyDescent="0.25">
      <c r="A80">
        <v>149</v>
      </c>
      <c r="B80" t="s">
        <v>8</v>
      </c>
      <c r="C80" s="3">
        <v>39972.570717592593</v>
      </c>
      <c r="D80" s="3">
        <v>39972.611875000002</v>
      </c>
      <c r="E80" s="2">
        <f t="shared" si="5"/>
        <v>4.1157407409627922E-2</v>
      </c>
      <c r="F80" t="str">
        <f>CONCATENATE(INDEX(Telefonkönyv!$A$2:$A$63,MATCH('Hívások (3)'!A80,Telefonkönyv!$C$2:$C$63,0))," ",INDEX(Telefonkönyv!$B$2:$B$63,MATCH('Hívások (3)'!A80,Telefonkönyv!$C$2:$C$63,0)))</f>
        <v>Kerekes Zoltán középvezető</v>
      </c>
      <c r="G80" s="5">
        <f t="shared" si="6"/>
        <v>4845</v>
      </c>
      <c r="H80" s="11" t="b">
        <f t="shared" si="7"/>
        <v>0</v>
      </c>
      <c r="I80" s="11" t="b">
        <f t="shared" si="8"/>
        <v>0</v>
      </c>
      <c r="J80" s="11" t="b">
        <f t="shared" si="9"/>
        <v>0</v>
      </c>
    </row>
    <row r="81" spans="1:10" x14ac:dyDescent="0.25">
      <c r="A81">
        <v>155</v>
      </c>
      <c r="B81" t="s">
        <v>9</v>
      </c>
      <c r="C81" s="3">
        <v>39972.57739583333</v>
      </c>
      <c r="D81" s="3">
        <v>39972.58421296296</v>
      </c>
      <c r="E81" s="2">
        <f t="shared" si="5"/>
        <v>6.8171296297805384E-3</v>
      </c>
      <c r="F81" t="str">
        <f>CONCATENATE(INDEX(Telefonkönyv!$A$2:$A$63,MATCH('Hívások (3)'!A81,Telefonkönyv!$C$2:$C$63,0))," ",INDEX(Telefonkönyv!$B$2:$B$63,MATCH('Hívások (3)'!A81,Telefonkönyv!$C$2:$C$63,0)))</f>
        <v>Bölöni Antal ügyintéző</v>
      </c>
      <c r="G81" s="5">
        <f t="shared" si="6"/>
        <v>800</v>
      </c>
      <c r="H81" s="11" t="b">
        <f t="shared" si="7"/>
        <v>0</v>
      </c>
      <c r="I81" s="11" t="b">
        <f t="shared" si="8"/>
        <v>0</v>
      </c>
      <c r="J81" s="11" t="b">
        <f t="shared" si="9"/>
        <v>1</v>
      </c>
    </row>
    <row r="82" spans="1:10" x14ac:dyDescent="0.25">
      <c r="A82">
        <v>123</v>
      </c>
      <c r="B82" t="s">
        <v>7</v>
      </c>
      <c r="C82" s="3">
        <v>39972.5784375</v>
      </c>
      <c r="D82" s="3">
        <v>39972.601851851854</v>
      </c>
      <c r="E82" s="2">
        <f t="shared" si="5"/>
        <v>2.3414351853716653E-2</v>
      </c>
      <c r="F82" t="str">
        <f>CONCATENATE(INDEX(Telefonkönyv!$A$2:$A$63,MATCH('Hívások (3)'!A82,Telefonkönyv!$C$2:$C$63,0))," ",INDEX(Telefonkönyv!$B$2:$B$63,MATCH('Hívások (3)'!A82,Telefonkönyv!$C$2:$C$63,0)))</f>
        <v>Juhász Andrea ügyintéző</v>
      </c>
      <c r="G82" s="5">
        <f t="shared" si="6"/>
        <v>2600</v>
      </c>
      <c r="H82" s="11" t="b">
        <f t="shared" si="7"/>
        <v>1</v>
      </c>
      <c r="I82" s="11" t="b">
        <f t="shared" si="8"/>
        <v>0</v>
      </c>
      <c r="J82" s="11" t="b">
        <f t="shared" si="9"/>
        <v>0</v>
      </c>
    </row>
    <row r="83" spans="1:10" x14ac:dyDescent="0.25">
      <c r="A83">
        <v>105</v>
      </c>
      <c r="B83" t="s">
        <v>5</v>
      </c>
      <c r="C83" s="3">
        <v>39972.582997685182</v>
      </c>
      <c r="D83" s="3">
        <v>39972.591527777775</v>
      </c>
      <c r="E83" s="2">
        <f t="shared" si="5"/>
        <v>8.5300925929914229E-3</v>
      </c>
      <c r="F83" t="str">
        <f>CONCATENATE(INDEX(Telefonkönyv!$A$2:$A$63,MATCH('Hívások (3)'!A83,Telefonkönyv!$C$2:$C$63,0))," ",INDEX(Telefonkönyv!$B$2:$B$63,MATCH('Hívások (3)'!A83,Telefonkönyv!$C$2:$C$63,0)))</f>
        <v>Vadász Iván középvezető</v>
      </c>
      <c r="G83" s="5">
        <f t="shared" si="6"/>
        <v>1085</v>
      </c>
      <c r="H83" s="11" t="b">
        <f t="shared" si="7"/>
        <v>0</v>
      </c>
      <c r="I83" s="11" t="b">
        <f t="shared" si="8"/>
        <v>0</v>
      </c>
      <c r="J83" s="11" t="b">
        <f t="shared" si="9"/>
        <v>0</v>
      </c>
    </row>
    <row r="84" spans="1:10" x14ac:dyDescent="0.25">
      <c r="A84">
        <v>110</v>
      </c>
      <c r="B84" t="s">
        <v>13</v>
      </c>
      <c r="C84" s="3">
        <v>39972.582997685182</v>
      </c>
      <c r="D84" s="3">
        <v>39972.588206018518</v>
      </c>
      <c r="E84" s="2">
        <f t="shared" si="5"/>
        <v>5.2083333357586525E-3</v>
      </c>
      <c r="F84" t="str">
        <f>CONCATENATE(INDEX(Telefonkönyv!$A$2:$A$63,MATCH('Hívások (3)'!A84,Telefonkönyv!$C$2:$C$63,0))," ",INDEX(Telefonkönyv!$B$2:$B$63,MATCH('Hívások (3)'!A84,Telefonkönyv!$C$2:$C$63,0)))</f>
        <v>Tóth Tímea középvezető</v>
      </c>
      <c r="G84" s="5">
        <f t="shared" si="6"/>
        <v>685</v>
      </c>
      <c r="H84" s="11" t="b">
        <f t="shared" si="7"/>
        <v>0</v>
      </c>
      <c r="I84" s="11" t="b">
        <f t="shared" si="8"/>
        <v>0</v>
      </c>
      <c r="J84" s="11" t="b">
        <f t="shared" si="9"/>
        <v>1</v>
      </c>
    </row>
    <row r="85" spans="1:10" x14ac:dyDescent="0.25">
      <c r="A85">
        <v>129</v>
      </c>
      <c r="B85" t="s">
        <v>8</v>
      </c>
      <c r="C85" s="3">
        <v>39972.588136574072</v>
      </c>
      <c r="D85" s="3">
        <v>39972.620185185187</v>
      </c>
      <c r="E85" s="2">
        <f t="shared" si="5"/>
        <v>3.2048611115897074E-2</v>
      </c>
      <c r="F85" t="str">
        <f>CONCATENATE(INDEX(Telefonkönyv!$A$2:$A$63,MATCH('Hívások (3)'!A85,Telefonkönyv!$C$2:$C$63,0))," ",INDEX(Telefonkönyv!$B$2:$B$63,MATCH('Hívások (3)'!A85,Telefonkönyv!$C$2:$C$63,0)))</f>
        <v>Huszár Ildikó középvezető</v>
      </c>
      <c r="G85" s="5">
        <f t="shared" si="6"/>
        <v>3805</v>
      </c>
      <c r="H85" s="11" t="b">
        <f t="shared" si="7"/>
        <v>0</v>
      </c>
      <c r="I85" s="11" t="b">
        <f t="shared" si="8"/>
        <v>0</v>
      </c>
      <c r="J85" s="11" t="b">
        <f t="shared" si="9"/>
        <v>0</v>
      </c>
    </row>
    <row r="86" spans="1:10" x14ac:dyDescent="0.25">
      <c r="A86">
        <v>133</v>
      </c>
      <c r="B86" t="s">
        <v>15</v>
      </c>
      <c r="C86" s="3">
        <v>39972.588275462964</v>
      </c>
      <c r="D86" s="3">
        <v>39972.590104166666</v>
      </c>
      <c r="E86" s="2">
        <f t="shared" si="5"/>
        <v>1.8287037019035779E-3</v>
      </c>
      <c r="F86" t="str">
        <f>CONCATENATE(INDEX(Telefonkönyv!$A$2:$A$63,MATCH('Hívások (3)'!A86,Telefonkönyv!$C$2:$C$63,0))," ",INDEX(Telefonkönyv!$B$2:$B$63,MATCH('Hívások (3)'!A86,Telefonkönyv!$C$2:$C$63,0)))</f>
        <v>Kálóczi Berta ügyintéző</v>
      </c>
      <c r="G86" s="5">
        <f t="shared" si="6"/>
        <v>315</v>
      </c>
      <c r="H86" s="11" t="b">
        <f t="shared" si="7"/>
        <v>0</v>
      </c>
      <c r="I86" s="11" t="b">
        <f t="shared" si="8"/>
        <v>0</v>
      </c>
      <c r="J86" s="11" t="b">
        <f t="shared" si="9"/>
        <v>0</v>
      </c>
    </row>
    <row r="87" spans="1:10" x14ac:dyDescent="0.25">
      <c r="A87">
        <v>155</v>
      </c>
      <c r="B87" t="s">
        <v>9</v>
      </c>
      <c r="C87" s="3">
        <v>39972.58861111111</v>
      </c>
      <c r="D87" s="3">
        <v>39972.616689814815</v>
      </c>
      <c r="E87" s="2">
        <f t="shared" si="5"/>
        <v>2.8078703704522923E-2</v>
      </c>
      <c r="F87" t="str">
        <f>CONCATENATE(INDEX(Telefonkönyv!$A$2:$A$63,MATCH('Hívások (3)'!A87,Telefonkönyv!$C$2:$C$63,0))," ",INDEX(Telefonkönyv!$B$2:$B$63,MATCH('Hívások (3)'!A87,Telefonkönyv!$C$2:$C$63,0)))</f>
        <v>Bölöni Antal ügyintéző</v>
      </c>
      <c r="G87" s="5">
        <f t="shared" si="6"/>
        <v>3125</v>
      </c>
      <c r="H87" s="11" t="b">
        <f t="shared" si="7"/>
        <v>0</v>
      </c>
      <c r="I87" s="11" t="b">
        <f t="shared" si="8"/>
        <v>0</v>
      </c>
      <c r="J87" s="11" t="b">
        <f t="shared" si="9"/>
        <v>1</v>
      </c>
    </row>
    <row r="88" spans="1:10" x14ac:dyDescent="0.25">
      <c r="A88">
        <v>137</v>
      </c>
      <c r="B88" t="s">
        <v>9</v>
      </c>
      <c r="C88" s="3">
        <v>39972.591354166667</v>
      </c>
      <c r="D88" s="3">
        <v>39972.630231481482</v>
      </c>
      <c r="E88" s="2">
        <f t="shared" si="5"/>
        <v>3.8877314815181307E-2</v>
      </c>
      <c r="F88" t="str">
        <f>CONCATENATE(INDEX(Telefonkönyv!$A$2:$A$63,MATCH('Hívások (3)'!A88,Telefonkönyv!$C$2:$C$63,0))," ",INDEX(Telefonkönyv!$B$2:$B$63,MATCH('Hívások (3)'!A88,Telefonkönyv!$C$2:$C$63,0)))</f>
        <v>Bertalan József ügyintéző</v>
      </c>
      <c r="G88" s="5">
        <f t="shared" si="6"/>
        <v>4250</v>
      </c>
      <c r="H88" s="11" t="b">
        <f t="shared" si="7"/>
        <v>1</v>
      </c>
      <c r="I88" s="11" t="b">
        <f t="shared" si="8"/>
        <v>0</v>
      </c>
      <c r="J88" s="11" t="b">
        <f t="shared" si="9"/>
        <v>0</v>
      </c>
    </row>
    <row r="89" spans="1:10" x14ac:dyDescent="0.25">
      <c r="A89">
        <v>146</v>
      </c>
      <c r="B89" t="s">
        <v>10</v>
      </c>
      <c r="C89" s="3">
        <v>39972.593865740739</v>
      </c>
      <c r="D89" s="3">
        <v>39972.632777777777</v>
      </c>
      <c r="E89" s="2">
        <f t="shared" si="5"/>
        <v>3.8912037038244307E-2</v>
      </c>
      <c r="F89" t="str">
        <f>CONCATENATE(INDEX(Telefonkönyv!$A$2:$A$63,MATCH('Hívások (3)'!A89,Telefonkönyv!$C$2:$C$63,0))," ",INDEX(Telefonkönyv!$B$2:$B$63,MATCH('Hívások (3)'!A89,Telefonkönyv!$C$2:$C$63,0)))</f>
        <v>Bartus Sándor felsővezető</v>
      </c>
      <c r="G89" s="5">
        <f t="shared" si="6"/>
        <v>4905</v>
      </c>
      <c r="H89" s="11" t="b">
        <f t="shared" si="7"/>
        <v>0</v>
      </c>
      <c r="I89" s="11" t="b">
        <f t="shared" si="8"/>
        <v>0</v>
      </c>
      <c r="J89" s="11" t="b">
        <f t="shared" si="9"/>
        <v>0</v>
      </c>
    </row>
    <row r="90" spans="1:10" x14ac:dyDescent="0.25">
      <c r="A90">
        <v>120</v>
      </c>
      <c r="B90" t="s">
        <v>12</v>
      </c>
      <c r="C90" s="3">
        <v>39972.593900462962</v>
      </c>
      <c r="D90" s="3">
        <v>39972.607604166667</v>
      </c>
      <c r="E90" s="2">
        <f t="shared" si="5"/>
        <v>1.3703703705687076E-2</v>
      </c>
      <c r="F90" t="str">
        <f>CONCATENATE(INDEX(Telefonkönyv!$A$2:$A$63,MATCH('Hívások (3)'!A90,Telefonkönyv!$C$2:$C$63,0))," ",INDEX(Telefonkönyv!$B$2:$B$63,MATCH('Hívások (3)'!A90,Telefonkönyv!$C$2:$C$63,0)))</f>
        <v>Szalay Ákos ügyintéző</v>
      </c>
      <c r="G90" s="5">
        <f t="shared" si="6"/>
        <v>1550</v>
      </c>
      <c r="H90" s="11" t="b">
        <f t="shared" si="7"/>
        <v>0</v>
      </c>
      <c r="I90" s="11" t="b">
        <f t="shared" si="8"/>
        <v>0</v>
      </c>
      <c r="J90" s="11" t="b">
        <f t="shared" si="9"/>
        <v>0</v>
      </c>
    </row>
    <row r="91" spans="1:10" x14ac:dyDescent="0.25">
      <c r="A91">
        <v>132</v>
      </c>
      <c r="B91" t="s">
        <v>5</v>
      </c>
      <c r="C91" s="3">
        <v>39972.595810185187</v>
      </c>
      <c r="D91" s="3">
        <v>39972.600694444445</v>
      </c>
      <c r="E91" s="2">
        <f t="shared" si="5"/>
        <v>4.8842592586879618E-3</v>
      </c>
      <c r="F91" t="str">
        <f>CONCATENATE(INDEX(Telefonkönyv!$A$2:$A$63,MATCH('Hívások (3)'!A91,Telefonkönyv!$C$2:$C$63,0))," ",INDEX(Telefonkönyv!$B$2:$B$63,MATCH('Hívások (3)'!A91,Telefonkönyv!$C$2:$C$63,0)))</f>
        <v>Pap Zsófia ügyintéző</v>
      </c>
      <c r="G91" s="5">
        <f t="shared" si="6"/>
        <v>685</v>
      </c>
      <c r="H91" s="11" t="b">
        <f t="shared" si="7"/>
        <v>0</v>
      </c>
      <c r="I91" s="11" t="b">
        <f t="shared" si="8"/>
        <v>0</v>
      </c>
      <c r="J91" s="11" t="b">
        <f t="shared" si="9"/>
        <v>0</v>
      </c>
    </row>
    <row r="92" spans="1:10" x14ac:dyDescent="0.25">
      <c r="A92">
        <v>114</v>
      </c>
      <c r="B92" t="s">
        <v>11</v>
      </c>
      <c r="C92" s="3">
        <v>39972.595821759256</v>
      </c>
      <c r="D92" s="3">
        <v>39972.603819444441</v>
      </c>
      <c r="E92" s="2">
        <f t="shared" si="5"/>
        <v>7.9976851848186925E-3</v>
      </c>
      <c r="F92" t="str">
        <f>CONCATENATE(INDEX(Telefonkönyv!$A$2:$A$63,MATCH('Hívások (3)'!A92,Telefonkönyv!$C$2:$C$63,0))," ",INDEX(Telefonkönyv!$B$2:$B$63,MATCH('Hívások (3)'!A92,Telefonkönyv!$C$2:$C$63,0)))</f>
        <v>Bakonyi Mátyás ügyintéző</v>
      </c>
      <c r="G92" s="5">
        <f t="shared" si="6"/>
        <v>1005</v>
      </c>
      <c r="H92" s="11" t="b">
        <f t="shared" si="7"/>
        <v>0</v>
      </c>
      <c r="I92" s="11" t="b">
        <f t="shared" si="8"/>
        <v>0</v>
      </c>
      <c r="J92" s="11" t="b">
        <f t="shared" si="9"/>
        <v>0</v>
      </c>
    </row>
    <row r="93" spans="1:10" x14ac:dyDescent="0.25">
      <c r="A93">
        <v>125</v>
      </c>
      <c r="B93" t="s">
        <v>8</v>
      </c>
      <c r="C93" s="3">
        <v>39972.598194444443</v>
      </c>
      <c r="D93" s="3">
        <v>39972.631863425922</v>
      </c>
      <c r="E93" s="2">
        <f t="shared" si="5"/>
        <v>3.3668981479422655E-2</v>
      </c>
      <c r="F93" t="str">
        <f>CONCATENATE(INDEX(Telefonkönyv!$A$2:$A$63,MATCH('Hívások (3)'!A93,Telefonkönyv!$C$2:$C$63,0))," ",INDEX(Telefonkönyv!$B$2:$B$63,MATCH('Hívások (3)'!A93,Telefonkönyv!$C$2:$C$63,0)))</f>
        <v>Éhes Piroska ügyintéző</v>
      </c>
      <c r="G93" s="5">
        <f t="shared" si="6"/>
        <v>3965</v>
      </c>
      <c r="H93" s="11" t="b">
        <f t="shared" si="7"/>
        <v>0</v>
      </c>
      <c r="I93" s="11" t="b">
        <f t="shared" si="8"/>
        <v>0</v>
      </c>
      <c r="J93" s="11" t="b">
        <f t="shared" si="9"/>
        <v>0</v>
      </c>
    </row>
    <row r="94" spans="1:10" x14ac:dyDescent="0.25">
      <c r="A94">
        <v>105</v>
      </c>
      <c r="B94" t="s">
        <v>5</v>
      </c>
      <c r="C94" s="3">
        <v>39972.598506944443</v>
      </c>
      <c r="D94" s="3">
        <v>39972.606388888889</v>
      </c>
      <c r="E94" s="2">
        <f t="shared" si="5"/>
        <v>7.8819444461259991E-3</v>
      </c>
      <c r="F94" t="str">
        <f>CONCATENATE(INDEX(Telefonkönyv!$A$2:$A$63,MATCH('Hívások (3)'!A94,Telefonkönyv!$C$2:$C$63,0))," ",INDEX(Telefonkönyv!$B$2:$B$63,MATCH('Hívások (3)'!A94,Telefonkönyv!$C$2:$C$63,0)))</f>
        <v>Vadász Iván középvezető</v>
      </c>
      <c r="G94" s="5">
        <f t="shared" si="6"/>
        <v>1005</v>
      </c>
      <c r="H94" s="11" t="b">
        <f t="shared" si="7"/>
        <v>0</v>
      </c>
      <c r="I94" s="11" t="b">
        <f t="shared" si="8"/>
        <v>0</v>
      </c>
      <c r="J94" s="11" t="b">
        <f t="shared" si="9"/>
        <v>0</v>
      </c>
    </row>
    <row r="95" spans="1:10" x14ac:dyDescent="0.25">
      <c r="A95">
        <v>140</v>
      </c>
      <c r="B95" t="s">
        <v>5</v>
      </c>
      <c r="C95" s="3">
        <v>39972.598807870374</v>
      </c>
      <c r="D95" s="3">
        <v>39972.604722222219</v>
      </c>
      <c r="E95" s="2">
        <f t="shared" si="5"/>
        <v>5.9143518446944654E-3</v>
      </c>
      <c r="F95" t="str">
        <f>CONCATENATE(INDEX(Telefonkönyv!$A$2:$A$63,MATCH('Hívások (3)'!A95,Telefonkönyv!$C$2:$C$63,0))," ",INDEX(Telefonkönyv!$B$2:$B$63,MATCH('Hívások (3)'!A95,Telefonkönyv!$C$2:$C$63,0)))</f>
        <v>Szunomár Flóra ügyintéző</v>
      </c>
      <c r="G95" s="5">
        <f t="shared" si="6"/>
        <v>765</v>
      </c>
      <c r="H95" s="11" t="b">
        <f t="shared" si="7"/>
        <v>0</v>
      </c>
      <c r="I95" s="11" t="b">
        <f t="shared" si="8"/>
        <v>0</v>
      </c>
      <c r="J95" s="11" t="b">
        <f t="shared" si="9"/>
        <v>0</v>
      </c>
    </row>
    <row r="96" spans="1:10" x14ac:dyDescent="0.25">
      <c r="A96">
        <v>145</v>
      </c>
      <c r="B96" t="s">
        <v>12</v>
      </c>
      <c r="C96" s="3">
        <v>39972.608472222222</v>
      </c>
      <c r="D96" s="3">
        <v>39972.611770833333</v>
      </c>
      <c r="E96" s="2">
        <f t="shared" si="5"/>
        <v>3.2986111109494232E-3</v>
      </c>
      <c r="F96" t="str">
        <f>CONCATENATE(INDEX(Telefonkönyv!$A$2:$A$63,MATCH('Hívások (3)'!A96,Telefonkönyv!$C$2:$C$63,0))," ",INDEX(Telefonkönyv!$B$2:$B$63,MATCH('Hívások (3)'!A96,Telefonkönyv!$C$2:$C$63,0)))</f>
        <v>Bednai Linda ügyintéző</v>
      </c>
      <c r="G96" s="5">
        <f t="shared" si="6"/>
        <v>425</v>
      </c>
      <c r="H96" s="11" t="b">
        <f t="shared" si="7"/>
        <v>0</v>
      </c>
      <c r="I96" s="11" t="b">
        <f t="shared" si="8"/>
        <v>0</v>
      </c>
      <c r="J96" s="11" t="b">
        <f t="shared" si="9"/>
        <v>0</v>
      </c>
    </row>
    <row r="97" spans="1:10" x14ac:dyDescent="0.25">
      <c r="A97">
        <v>140</v>
      </c>
      <c r="B97" t="s">
        <v>5</v>
      </c>
      <c r="C97" s="3">
        <v>39972.61550925926</v>
      </c>
      <c r="D97" s="3">
        <v>39972.623263888891</v>
      </c>
      <c r="E97" s="2">
        <f t="shared" si="5"/>
        <v>7.7546296306536533E-3</v>
      </c>
      <c r="F97" t="str">
        <f>CONCATENATE(INDEX(Telefonkönyv!$A$2:$A$63,MATCH('Hívások (3)'!A97,Telefonkönyv!$C$2:$C$63,0))," ",INDEX(Telefonkönyv!$B$2:$B$63,MATCH('Hívások (3)'!A97,Telefonkönyv!$C$2:$C$63,0)))</f>
        <v>Szunomár Flóra ügyintéző</v>
      </c>
      <c r="G97" s="5">
        <f t="shared" si="6"/>
        <v>1005</v>
      </c>
      <c r="H97" s="11" t="b">
        <f t="shared" si="7"/>
        <v>0</v>
      </c>
      <c r="I97" s="11" t="b">
        <f t="shared" si="8"/>
        <v>0</v>
      </c>
      <c r="J97" s="11" t="b">
        <f t="shared" si="9"/>
        <v>0</v>
      </c>
    </row>
    <row r="98" spans="1:10" x14ac:dyDescent="0.25">
      <c r="A98">
        <v>132</v>
      </c>
      <c r="B98" t="s">
        <v>5</v>
      </c>
      <c r="C98" s="3">
        <v>39972.615659722222</v>
      </c>
      <c r="D98" s="3">
        <v>39972.619699074072</v>
      </c>
      <c r="E98" s="2">
        <f t="shared" si="5"/>
        <v>4.0393518502241932E-3</v>
      </c>
      <c r="F98" t="str">
        <f>CONCATENATE(INDEX(Telefonkönyv!$A$2:$A$63,MATCH('Hívások (3)'!A98,Telefonkönyv!$C$2:$C$63,0))," ",INDEX(Telefonkönyv!$B$2:$B$63,MATCH('Hívások (3)'!A98,Telefonkönyv!$C$2:$C$63,0)))</f>
        <v>Pap Zsófia ügyintéző</v>
      </c>
      <c r="G98" s="5">
        <f t="shared" si="6"/>
        <v>525</v>
      </c>
      <c r="H98" s="11" t="b">
        <f t="shared" si="7"/>
        <v>0</v>
      </c>
      <c r="I98" s="11" t="b">
        <f t="shared" si="8"/>
        <v>0</v>
      </c>
      <c r="J98" s="11" t="b">
        <f t="shared" si="9"/>
        <v>0</v>
      </c>
    </row>
    <row r="99" spans="1:10" x14ac:dyDescent="0.25">
      <c r="A99">
        <v>136</v>
      </c>
      <c r="B99" t="s">
        <v>11</v>
      </c>
      <c r="C99" s="3">
        <v>39972.617604166669</v>
      </c>
      <c r="D99" s="3">
        <v>39972.630358796298</v>
      </c>
      <c r="E99" s="2">
        <f t="shared" si="5"/>
        <v>1.2754629628034309E-2</v>
      </c>
      <c r="F99" t="str">
        <f>CONCATENATE(INDEX(Telefonkönyv!$A$2:$A$63,MATCH('Hívások (3)'!A99,Telefonkönyv!$C$2:$C$63,0))," ",INDEX(Telefonkönyv!$B$2:$B$63,MATCH('Hívások (3)'!A99,Telefonkönyv!$C$2:$C$63,0)))</f>
        <v>Kégli Máté ügyintéző</v>
      </c>
      <c r="G99" s="5">
        <f t="shared" si="6"/>
        <v>1565</v>
      </c>
      <c r="H99" s="11" t="b">
        <f t="shared" si="7"/>
        <v>0</v>
      </c>
      <c r="I99" s="11" t="b">
        <f t="shared" si="8"/>
        <v>0</v>
      </c>
      <c r="J99" s="11" t="b">
        <f t="shared" si="9"/>
        <v>0</v>
      </c>
    </row>
    <row r="100" spans="1:10" x14ac:dyDescent="0.25">
      <c r="A100">
        <v>143</v>
      </c>
      <c r="B100" t="s">
        <v>9</v>
      </c>
      <c r="C100" s="3">
        <v>39972.621388888889</v>
      </c>
      <c r="D100" s="3">
        <v>39972.661886574075</v>
      </c>
      <c r="E100" s="2">
        <f t="shared" si="5"/>
        <v>4.0497685185982846E-2</v>
      </c>
      <c r="F100" t="str">
        <f>CONCATENATE(INDEX(Telefonkönyv!$A$2:$A$63,MATCH('Hívások (3)'!A100,Telefonkönyv!$C$2:$C$63,0))," ",INDEX(Telefonkönyv!$B$2:$B$63,MATCH('Hívások (3)'!A100,Telefonkönyv!$C$2:$C$63,0)))</f>
        <v>Tringel Franciska ügyintéző</v>
      </c>
      <c r="G100" s="5">
        <f t="shared" si="6"/>
        <v>4475</v>
      </c>
      <c r="H100" s="11" t="b">
        <f t="shared" si="7"/>
        <v>1</v>
      </c>
      <c r="I100" s="11" t="b">
        <f t="shared" si="8"/>
        <v>0</v>
      </c>
      <c r="J100" s="11" t="b">
        <f t="shared" si="9"/>
        <v>0</v>
      </c>
    </row>
    <row r="101" spans="1:10" x14ac:dyDescent="0.25">
      <c r="A101">
        <v>159</v>
      </c>
      <c r="B101" t="s">
        <v>4</v>
      </c>
      <c r="C101" s="3">
        <v>39972.631550925929</v>
      </c>
      <c r="D101" s="3">
        <v>39972.642557870371</v>
      </c>
      <c r="E101" s="2">
        <f t="shared" si="5"/>
        <v>1.1006944441760425E-2</v>
      </c>
      <c r="F101" t="str">
        <f>CONCATENATE(INDEX(Telefonkönyv!$A$2:$A$63,MATCH('Hívások (3)'!A101,Telefonkönyv!$C$2:$C$63,0))," ",INDEX(Telefonkönyv!$B$2:$B$63,MATCH('Hívások (3)'!A101,Telefonkönyv!$C$2:$C$63,0)))</f>
        <v>Pap Nikolett ügyintéző</v>
      </c>
      <c r="G101" s="5">
        <f t="shared" si="6"/>
        <v>1180</v>
      </c>
      <c r="H101" s="11" t="b">
        <f t="shared" si="7"/>
        <v>0</v>
      </c>
      <c r="I101" s="11" t="b">
        <f t="shared" si="8"/>
        <v>0</v>
      </c>
      <c r="J101" s="11" t="b">
        <f t="shared" si="9"/>
        <v>0</v>
      </c>
    </row>
    <row r="102" spans="1:10" x14ac:dyDescent="0.25">
      <c r="A102">
        <v>145</v>
      </c>
      <c r="B102" t="s">
        <v>12</v>
      </c>
      <c r="C102" s="3">
        <v>39972.632048611114</v>
      </c>
      <c r="D102" s="3">
        <v>39972.664178240739</v>
      </c>
      <c r="E102" s="2">
        <f t="shared" si="5"/>
        <v>3.2129629624250811E-2</v>
      </c>
      <c r="F102" t="str">
        <f>CONCATENATE(INDEX(Telefonkönyv!$A$2:$A$63,MATCH('Hívások (3)'!A102,Telefonkönyv!$C$2:$C$63,0))," ",INDEX(Telefonkönyv!$B$2:$B$63,MATCH('Hívások (3)'!A102,Telefonkönyv!$C$2:$C$63,0)))</f>
        <v>Bednai Linda ügyintéző</v>
      </c>
      <c r="G102" s="5">
        <f t="shared" si="6"/>
        <v>3575</v>
      </c>
      <c r="H102" s="11" t="b">
        <f t="shared" si="7"/>
        <v>0</v>
      </c>
      <c r="I102" s="11" t="b">
        <f t="shared" si="8"/>
        <v>0</v>
      </c>
      <c r="J102" s="11" t="b">
        <f t="shared" si="9"/>
        <v>0</v>
      </c>
    </row>
    <row r="103" spans="1:10" x14ac:dyDescent="0.25">
      <c r="A103">
        <v>158</v>
      </c>
      <c r="B103" t="s">
        <v>5</v>
      </c>
      <c r="C103" s="3">
        <v>39972.634502314817</v>
      </c>
      <c r="D103" s="3">
        <v>39972.641747685186</v>
      </c>
      <c r="E103" s="2">
        <f t="shared" si="5"/>
        <v>7.2453703687642701E-3</v>
      </c>
      <c r="F103" t="str">
        <f>CONCATENATE(INDEX(Telefonkönyv!$A$2:$A$63,MATCH('Hívások (3)'!A103,Telefonkönyv!$C$2:$C$63,0))," ",INDEX(Telefonkönyv!$B$2:$B$63,MATCH('Hívások (3)'!A103,Telefonkönyv!$C$2:$C$63,0)))</f>
        <v>Sánta Tibor középvezető</v>
      </c>
      <c r="G103" s="5">
        <f t="shared" si="6"/>
        <v>925</v>
      </c>
      <c r="H103" s="11" t="b">
        <f t="shared" si="7"/>
        <v>0</v>
      </c>
      <c r="I103" s="11" t="b">
        <f t="shared" si="8"/>
        <v>0</v>
      </c>
      <c r="J103" s="11" t="b">
        <f t="shared" si="9"/>
        <v>0</v>
      </c>
    </row>
    <row r="104" spans="1:10" x14ac:dyDescent="0.25">
      <c r="A104">
        <v>120</v>
      </c>
      <c r="B104" t="s">
        <v>12</v>
      </c>
      <c r="C104" s="3">
        <v>39972.634710648148</v>
      </c>
      <c r="D104" s="3">
        <v>39972.642812500002</v>
      </c>
      <c r="E104" s="2">
        <f t="shared" si="5"/>
        <v>8.1018518540076911E-3</v>
      </c>
      <c r="F104" t="str">
        <f>CONCATENATE(INDEX(Telefonkönyv!$A$2:$A$63,MATCH('Hívások (3)'!A104,Telefonkönyv!$C$2:$C$63,0))," ",INDEX(Telefonkönyv!$B$2:$B$63,MATCH('Hívások (3)'!A104,Telefonkönyv!$C$2:$C$63,0)))</f>
        <v>Szalay Ákos ügyintéző</v>
      </c>
      <c r="G104" s="5">
        <f t="shared" si="6"/>
        <v>950</v>
      </c>
      <c r="H104" s="11" t="b">
        <f t="shared" si="7"/>
        <v>0</v>
      </c>
      <c r="I104" s="11" t="b">
        <f t="shared" si="8"/>
        <v>0</v>
      </c>
      <c r="J104" s="11" t="b">
        <f t="shared" si="9"/>
        <v>0</v>
      </c>
    </row>
    <row r="105" spans="1:10" x14ac:dyDescent="0.25">
      <c r="A105">
        <v>123</v>
      </c>
      <c r="B105" t="s">
        <v>7</v>
      </c>
      <c r="C105" s="3">
        <v>39972.635474537034</v>
      </c>
      <c r="D105" s="3">
        <v>39972.637106481481</v>
      </c>
      <c r="E105" s="2">
        <f t="shared" si="5"/>
        <v>1.6319444475811906E-3</v>
      </c>
      <c r="F105" t="str">
        <f>CONCATENATE(INDEX(Telefonkönyv!$A$2:$A$63,MATCH('Hívások (3)'!A105,Telefonkönyv!$C$2:$C$63,0))," ",INDEX(Telefonkönyv!$B$2:$B$63,MATCH('Hívások (3)'!A105,Telefonkönyv!$C$2:$C$63,0)))</f>
        <v>Juhász Andrea ügyintéző</v>
      </c>
      <c r="G105" s="5">
        <f t="shared" si="6"/>
        <v>275</v>
      </c>
      <c r="H105" s="11" t="b">
        <f t="shared" si="7"/>
        <v>0</v>
      </c>
      <c r="I105" s="11" t="b">
        <f t="shared" si="8"/>
        <v>0</v>
      </c>
      <c r="J105" s="11" t="b">
        <f t="shared" si="9"/>
        <v>0</v>
      </c>
    </row>
    <row r="106" spans="1:10" x14ac:dyDescent="0.25">
      <c r="A106">
        <v>114</v>
      </c>
      <c r="B106" t="s">
        <v>11</v>
      </c>
      <c r="C106" s="3">
        <v>39972.636805555558</v>
      </c>
      <c r="D106" s="3">
        <v>39972.644467592596</v>
      </c>
      <c r="E106" s="2">
        <f t="shared" si="5"/>
        <v>7.662037038244307E-3</v>
      </c>
      <c r="F106" t="str">
        <f>CONCATENATE(INDEX(Telefonkönyv!$A$2:$A$63,MATCH('Hívások (3)'!A106,Telefonkönyv!$C$2:$C$63,0))," ",INDEX(Telefonkönyv!$B$2:$B$63,MATCH('Hívások (3)'!A106,Telefonkönyv!$C$2:$C$63,0)))</f>
        <v>Bakonyi Mátyás ügyintéző</v>
      </c>
      <c r="G106" s="5">
        <f t="shared" si="6"/>
        <v>1005</v>
      </c>
      <c r="H106" s="11" t="b">
        <f t="shared" si="7"/>
        <v>0</v>
      </c>
      <c r="I106" s="11" t="b">
        <f t="shared" si="8"/>
        <v>0</v>
      </c>
      <c r="J106" s="11" t="b">
        <f t="shared" si="9"/>
        <v>0</v>
      </c>
    </row>
    <row r="107" spans="1:10" x14ac:dyDescent="0.25">
      <c r="A107">
        <v>136</v>
      </c>
      <c r="B107" t="s">
        <v>11</v>
      </c>
      <c r="C107" s="3">
        <v>39972.638287037036</v>
      </c>
      <c r="D107" s="3">
        <v>39972.671747685185</v>
      </c>
      <c r="E107" s="2">
        <f t="shared" si="5"/>
        <v>3.3460648148320615E-2</v>
      </c>
      <c r="F107" t="str">
        <f>CONCATENATE(INDEX(Telefonkönyv!$A$2:$A$63,MATCH('Hívások (3)'!A107,Telefonkönyv!$C$2:$C$63,0))," ",INDEX(Telefonkönyv!$B$2:$B$63,MATCH('Hívások (3)'!A107,Telefonkönyv!$C$2:$C$63,0)))</f>
        <v>Kégli Máté ügyintéző</v>
      </c>
      <c r="G107" s="5">
        <f t="shared" si="6"/>
        <v>3965</v>
      </c>
      <c r="H107" s="11" t="b">
        <f t="shared" si="7"/>
        <v>0</v>
      </c>
      <c r="I107" s="11" t="b">
        <f t="shared" si="8"/>
        <v>0</v>
      </c>
      <c r="J107" s="11" t="b">
        <f t="shared" si="9"/>
        <v>0</v>
      </c>
    </row>
    <row r="108" spans="1:10" x14ac:dyDescent="0.25">
      <c r="A108">
        <v>116</v>
      </c>
      <c r="B108" t="s">
        <v>9</v>
      </c>
      <c r="C108" s="3">
        <v>39972.647106481483</v>
      </c>
      <c r="D108" s="3">
        <v>39972.652731481481</v>
      </c>
      <c r="E108" s="2">
        <f t="shared" si="5"/>
        <v>5.6249999979627319E-3</v>
      </c>
      <c r="F108" t="str">
        <f>CONCATENATE(INDEX(Telefonkönyv!$A$2:$A$63,MATCH('Hívások (3)'!A108,Telefonkönyv!$C$2:$C$63,0))," ",INDEX(Telefonkönyv!$B$2:$B$63,MATCH('Hívások (3)'!A108,Telefonkönyv!$C$2:$C$63,0)))</f>
        <v>Mák Anna ügyintéző</v>
      </c>
      <c r="G108" s="5">
        <f t="shared" si="6"/>
        <v>725</v>
      </c>
      <c r="H108" s="11" t="b">
        <f t="shared" si="7"/>
        <v>0</v>
      </c>
      <c r="I108" s="11" t="b">
        <f t="shared" si="8"/>
        <v>0</v>
      </c>
      <c r="J108" s="11" t="b">
        <f t="shared" si="9"/>
        <v>0</v>
      </c>
    </row>
    <row r="109" spans="1:10" x14ac:dyDescent="0.25">
      <c r="A109">
        <v>124</v>
      </c>
      <c r="B109" t="s">
        <v>13</v>
      </c>
      <c r="C109" s="3">
        <v>39972.648344907408</v>
      </c>
      <c r="D109" s="3">
        <v>39972.669259259259</v>
      </c>
      <c r="E109" s="2">
        <f t="shared" si="5"/>
        <v>2.0914351851388346E-2</v>
      </c>
      <c r="F109" t="str">
        <f>CONCATENATE(INDEX(Telefonkönyv!$A$2:$A$63,MATCH('Hívások (3)'!A109,Telefonkönyv!$C$2:$C$63,0))," ",INDEX(Telefonkönyv!$B$2:$B$63,MATCH('Hívások (3)'!A109,Telefonkönyv!$C$2:$C$63,0)))</f>
        <v>Gelencsér László ügyintéző</v>
      </c>
      <c r="G109" s="5">
        <f t="shared" si="6"/>
        <v>2525</v>
      </c>
      <c r="H109" s="11" t="b">
        <f t="shared" si="7"/>
        <v>0</v>
      </c>
      <c r="I109" s="11" t="b">
        <f t="shared" si="8"/>
        <v>0</v>
      </c>
      <c r="J109" s="11" t="b">
        <f t="shared" si="9"/>
        <v>0</v>
      </c>
    </row>
    <row r="110" spans="1:10" x14ac:dyDescent="0.25">
      <c r="A110">
        <v>112</v>
      </c>
      <c r="B110" t="s">
        <v>13</v>
      </c>
      <c r="C110" s="3">
        <v>39972.651423611111</v>
      </c>
      <c r="D110" s="3">
        <v>39972.664467592593</v>
      </c>
      <c r="E110" s="2">
        <f t="shared" si="5"/>
        <v>1.3043981482042E-2</v>
      </c>
      <c r="F110" t="str">
        <f>CONCATENATE(INDEX(Telefonkönyv!$A$2:$A$63,MATCH('Hívások (3)'!A110,Telefonkönyv!$C$2:$C$63,0))," ",INDEX(Telefonkönyv!$B$2:$B$63,MATCH('Hívások (3)'!A110,Telefonkönyv!$C$2:$C$63,0)))</f>
        <v>Tóth Vanda ügyintéző</v>
      </c>
      <c r="G110" s="5">
        <f t="shared" si="6"/>
        <v>1565</v>
      </c>
      <c r="H110" s="11" t="b">
        <f t="shared" si="7"/>
        <v>0</v>
      </c>
      <c r="I110" s="11" t="b">
        <f t="shared" si="8"/>
        <v>0</v>
      </c>
      <c r="J110" s="11" t="b">
        <f t="shared" si="9"/>
        <v>0</v>
      </c>
    </row>
    <row r="111" spans="1:10" x14ac:dyDescent="0.25">
      <c r="A111">
        <v>110</v>
      </c>
      <c r="B111" t="s">
        <v>5</v>
      </c>
      <c r="C111" s="3">
        <v>39972.659675925926</v>
      </c>
      <c r="D111" s="3">
        <v>39972.666550925926</v>
      </c>
      <c r="E111" s="2">
        <f t="shared" si="5"/>
        <v>6.8749999991268851E-3</v>
      </c>
      <c r="F111" t="str">
        <f>CONCATENATE(INDEX(Telefonkönyv!$A$2:$A$63,MATCH('Hívások (3)'!A111,Telefonkönyv!$C$2:$C$63,0))," ",INDEX(Telefonkönyv!$B$2:$B$63,MATCH('Hívások (3)'!A111,Telefonkönyv!$C$2:$C$63,0)))</f>
        <v>Tóth Tímea középvezető</v>
      </c>
      <c r="G111" s="5">
        <f t="shared" si="6"/>
        <v>845</v>
      </c>
      <c r="H111" s="11" t="b">
        <f t="shared" si="7"/>
        <v>0</v>
      </c>
      <c r="I111" s="11" t="b">
        <f t="shared" si="8"/>
        <v>0</v>
      </c>
      <c r="J111" s="11" t="b">
        <f t="shared" si="9"/>
        <v>0</v>
      </c>
    </row>
    <row r="112" spans="1:10" x14ac:dyDescent="0.25">
      <c r="A112">
        <v>117</v>
      </c>
      <c r="B112" t="s">
        <v>5</v>
      </c>
      <c r="C112" s="3">
        <v>39972.660370370373</v>
      </c>
      <c r="D112" s="3">
        <v>39972.700578703705</v>
      </c>
      <c r="E112" s="2">
        <f t="shared" si="5"/>
        <v>4.0208333331975155E-2</v>
      </c>
      <c r="F112" t="str">
        <f>CONCATENATE(INDEX(Telefonkönyv!$A$2:$A$63,MATCH('Hívások (3)'!A112,Telefonkönyv!$C$2:$C$63,0))," ",INDEX(Telefonkönyv!$B$2:$B$63,MATCH('Hívások (3)'!A112,Telefonkönyv!$C$2:$C$63,0)))</f>
        <v>Ordasi Judit ügyintéző</v>
      </c>
      <c r="G112" s="5">
        <f t="shared" si="6"/>
        <v>4685</v>
      </c>
      <c r="H112" s="11" t="b">
        <f t="shared" si="7"/>
        <v>0</v>
      </c>
      <c r="I112" s="11" t="b">
        <f t="shared" si="8"/>
        <v>0</v>
      </c>
      <c r="J112" s="11" t="b">
        <f t="shared" si="9"/>
        <v>0</v>
      </c>
    </row>
    <row r="113" spans="1:10" x14ac:dyDescent="0.25">
      <c r="A113">
        <v>120</v>
      </c>
      <c r="B113" t="s">
        <v>12</v>
      </c>
      <c r="C113" s="3">
        <v>39972.662303240744</v>
      </c>
      <c r="D113" s="3">
        <v>39972.682222222225</v>
      </c>
      <c r="E113" s="2">
        <f t="shared" si="5"/>
        <v>1.9918981481168885E-2</v>
      </c>
      <c r="F113" t="str">
        <f>CONCATENATE(INDEX(Telefonkönyv!$A$2:$A$63,MATCH('Hívások (3)'!A113,Telefonkönyv!$C$2:$C$63,0))," ",INDEX(Telefonkönyv!$B$2:$B$63,MATCH('Hívások (3)'!A113,Telefonkönyv!$C$2:$C$63,0)))</f>
        <v>Szalay Ákos ügyintéző</v>
      </c>
      <c r="G113" s="5">
        <f t="shared" si="6"/>
        <v>2225</v>
      </c>
      <c r="H113" s="11" t="b">
        <f t="shared" si="7"/>
        <v>0</v>
      </c>
      <c r="I113" s="11" t="b">
        <f t="shared" si="8"/>
        <v>0</v>
      </c>
      <c r="J113" s="11" t="b">
        <f t="shared" si="9"/>
        <v>0</v>
      </c>
    </row>
    <row r="114" spans="1:10" x14ac:dyDescent="0.25">
      <c r="A114">
        <v>139</v>
      </c>
      <c r="B114" t="s">
        <v>9</v>
      </c>
      <c r="C114" s="3">
        <v>39972.666574074072</v>
      </c>
      <c r="D114" s="3">
        <v>39972.67523148148</v>
      </c>
      <c r="E114" s="2">
        <f t="shared" si="5"/>
        <v>8.6574074084637687E-3</v>
      </c>
      <c r="F114" t="str">
        <f>CONCATENATE(INDEX(Telefonkönyv!$A$2:$A$63,MATCH('Hívások (3)'!A114,Telefonkönyv!$C$2:$C$63,0))," ",INDEX(Telefonkönyv!$B$2:$B$63,MATCH('Hívások (3)'!A114,Telefonkönyv!$C$2:$C$63,0)))</f>
        <v>Felner Ferenc ügyintéző</v>
      </c>
      <c r="G114" s="5">
        <f t="shared" si="6"/>
        <v>1025</v>
      </c>
      <c r="H114" s="11" t="b">
        <f t="shared" si="7"/>
        <v>0</v>
      </c>
      <c r="I114" s="11" t="b">
        <f t="shared" si="8"/>
        <v>0</v>
      </c>
      <c r="J114" s="11" t="b">
        <f t="shared" si="9"/>
        <v>0</v>
      </c>
    </row>
    <row r="115" spans="1:10" x14ac:dyDescent="0.25">
      <c r="A115">
        <v>114</v>
      </c>
      <c r="B115" t="s">
        <v>11</v>
      </c>
      <c r="C115" s="3">
        <v>39972.668298611112</v>
      </c>
      <c r="D115" s="3">
        <v>39972.699930555558</v>
      </c>
      <c r="E115" s="2">
        <f t="shared" si="5"/>
        <v>3.1631944446417037E-2</v>
      </c>
      <c r="F115" t="str">
        <f>CONCATENATE(INDEX(Telefonkönyv!$A$2:$A$63,MATCH('Hívások (3)'!A115,Telefonkönyv!$C$2:$C$63,0))," ",INDEX(Telefonkönyv!$B$2:$B$63,MATCH('Hívások (3)'!A115,Telefonkönyv!$C$2:$C$63,0)))</f>
        <v>Bakonyi Mátyás ügyintéző</v>
      </c>
      <c r="G115" s="5">
        <f t="shared" si="6"/>
        <v>3725</v>
      </c>
      <c r="H115" s="11" t="b">
        <f t="shared" si="7"/>
        <v>0</v>
      </c>
      <c r="I115" s="11" t="b">
        <f t="shared" si="8"/>
        <v>0</v>
      </c>
      <c r="J115" s="11" t="b">
        <f t="shared" si="9"/>
        <v>0</v>
      </c>
    </row>
    <row r="116" spans="1:10" x14ac:dyDescent="0.25">
      <c r="A116">
        <v>115</v>
      </c>
      <c r="B116" t="s">
        <v>14</v>
      </c>
      <c r="C116" s="3">
        <v>39972.676990740743</v>
      </c>
      <c r="D116" s="3">
        <v>39972.695196759261</v>
      </c>
      <c r="E116" s="2">
        <f t="shared" si="5"/>
        <v>1.8206018517958E-2</v>
      </c>
      <c r="F116" t="str">
        <f>CONCATENATE(INDEX(Telefonkönyv!$A$2:$A$63,MATCH('Hívások (3)'!A116,Telefonkönyv!$C$2:$C$63,0))," ",INDEX(Telefonkönyv!$B$2:$B$63,MATCH('Hívások (3)'!A116,Telefonkönyv!$C$2:$C$63,0)))</f>
        <v>Marosi István ügyintéző</v>
      </c>
      <c r="G116" s="5">
        <f t="shared" si="6"/>
        <v>2205</v>
      </c>
      <c r="H116" s="11" t="b">
        <f t="shared" si="7"/>
        <v>0</v>
      </c>
      <c r="I116" s="11" t="b">
        <f t="shared" si="8"/>
        <v>0</v>
      </c>
      <c r="J116" s="11" t="b">
        <f t="shared" si="9"/>
        <v>0</v>
      </c>
    </row>
    <row r="117" spans="1:10" x14ac:dyDescent="0.25">
      <c r="A117">
        <v>127</v>
      </c>
      <c r="B117" t="s">
        <v>4</v>
      </c>
      <c r="C117" s="3">
        <v>39972.677303240744</v>
      </c>
      <c r="D117" s="3">
        <v>39972.711516203701</v>
      </c>
      <c r="E117" s="2">
        <f t="shared" si="5"/>
        <v>3.421296295709908E-2</v>
      </c>
      <c r="F117" t="str">
        <f>CONCATENATE(INDEX(Telefonkönyv!$A$2:$A$63,MATCH('Hívások (3)'!A117,Telefonkönyv!$C$2:$C$63,0))," ",INDEX(Telefonkönyv!$B$2:$B$63,MATCH('Hívások (3)'!A117,Telefonkönyv!$C$2:$C$63,0)))</f>
        <v>Polgár Zsuzsa ügyintéző</v>
      </c>
      <c r="G117" s="5">
        <f t="shared" si="6"/>
        <v>3560</v>
      </c>
      <c r="H117" s="11" t="b">
        <f t="shared" si="7"/>
        <v>0</v>
      </c>
      <c r="I117" s="11" t="b">
        <f t="shared" si="8"/>
        <v>0</v>
      </c>
      <c r="J117" s="11" t="b">
        <f t="shared" si="9"/>
        <v>0</v>
      </c>
    </row>
    <row r="118" spans="1:10" x14ac:dyDescent="0.25">
      <c r="A118">
        <v>145</v>
      </c>
      <c r="B118" t="s">
        <v>12</v>
      </c>
      <c r="C118" s="3">
        <v>39972.677361111113</v>
      </c>
      <c r="D118" s="3">
        <v>39972.694236111114</v>
      </c>
      <c r="E118" s="2">
        <f t="shared" si="5"/>
        <v>1.6875000001164153E-2</v>
      </c>
      <c r="F118" t="str">
        <f>CONCATENATE(INDEX(Telefonkönyv!$A$2:$A$63,MATCH('Hívások (3)'!A118,Telefonkönyv!$C$2:$C$63,0))," ",INDEX(Telefonkönyv!$B$2:$B$63,MATCH('Hívások (3)'!A118,Telefonkönyv!$C$2:$C$63,0)))</f>
        <v>Bednai Linda ügyintéző</v>
      </c>
      <c r="G118" s="5">
        <f t="shared" si="6"/>
        <v>1925</v>
      </c>
      <c r="H118" s="11" t="b">
        <f t="shared" si="7"/>
        <v>0</v>
      </c>
      <c r="I118" s="11" t="b">
        <f t="shared" si="8"/>
        <v>0</v>
      </c>
      <c r="J118" s="11" t="b">
        <f t="shared" si="9"/>
        <v>0</v>
      </c>
    </row>
    <row r="119" spans="1:10" x14ac:dyDescent="0.25">
      <c r="A119">
        <v>160</v>
      </c>
      <c r="B119" t="s">
        <v>14</v>
      </c>
      <c r="C119" s="3">
        <v>39972.686851851853</v>
      </c>
      <c r="D119" s="3">
        <v>39972.700185185182</v>
      </c>
      <c r="E119" s="2">
        <f t="shared" si="5"/>
        <v>1.3333333328773733E-2</v>
      </c>
      <c r="F119" t="str">
        <f>CONCATENATE(INDEX(Telefonkönyv!$A$2:$A$63,MATCH('Hívások (3)'!A119,Telefonkönyv!$C$2:$C$63,0))," ",INDEX(Telefonkönyv!$B$2:$B$63,MATCH('Hívások (3)'!A119,Telefonkönyv!$C$2:$C$63,0)))</f>
        <v>Fosztó Gábor ügyintéző</v>
      </c>
      <c r="G119" s="5">
        <f t="shared" si="6"/>
        <v>1645</v>
      </c>
      <c r="H119" s="11" t="b">
        <f t="shared" si="7"/>
        <v>0</v>
      </c>
      <c r="I119" s="11" t="b">
        <f t="shared" si="8"/>
        <v>0</v>
      </c>
      <c r="J119" s="11" t="b">
        <f t="shared" si="9"/>
        <v>0</v>
      </c>
    </row>
    <row r="120" spans="1:10" x14ac:dyDescent="0.25">
      <c r="A120">
        <v>125</v>
      </c>
      <c r="B120" t="s">
        <v>8</v>
      </c>
      <c r="C120" s="3">
        <v>39972.687361111108</v>
      </c>
      <c r="D120" s="3">
        <v>39972.723773148151</v>
      </c>
      <c r="E120" s="2">
        <f t="shared" si="5"/>
        <v>3.6412037043191958E-2</v>
      </c>
      <c r="F120" t="str">
        <f>CONCATENATE(INDEX(Telefonkönyv!$A$2:$A$63,MATCH('Hívások (3)'!A120,Telefonkönyv!$C$2:$C$63,0))," ",INDEX(Telefonkönyv!$B$2:$B$63,MATCH('Hívások (3)'!A120,Telefonkönyv!$C$2:$C$63,0)))</f>
        <v>Éhes Piroska ügyintéző</v>
      </c>
      <c r="G120" s="5">
        <f t="shared" si="6"/>
        <v>4285</v>
      </c>
      <c r="H120" s="11" t="b">
        <f t="shared" si="7"/>
        <v>0</v>
      </c>
      <c r="I120" s="11" t="b">
        <f t="shared" si="8"/>
        <v>0</v>
      </c>
      <c r="J120" s="11" t="b">
        <f t="shared" si="9"/>
        <v>0</v>
      </c>
    </row>
    <row r="121" spans="1:10" x14ac:dyDescent="0.25">
      <c r="A121">
        <v>110</v>
      </c>
      <c r="B121" t="s">
        <v>14</v>
      </c>
      <c r="C121" s="3">
        <v>39972.69017361111</v>
      </c>
      <c r="D121" s="3">
        <v>39972.730636574073</v>
      </c>
      <c r="E121" s="2">
        <f t="shared" si="5"/>
        <v>4.0462962962919846E-2</v>
      </c>
      <c r="F121" t="str">
        <f>CONCATENATE(INDEX(Telefonkönyv!$A$2:$A$63,MATCH('Hívások (3)'!A121,Telefonkönyv!$C$2:$C$63,0))," ",INDEX(Telefonkönyv!$B$2:$B$63,MATCH('Hívások (3)'!A121,Telefonkönyv!$C$2:$C$63,0)))</f>
        <v>Tóth Tímea középvezető</v>
      </c>
      <c r="G121" s="5">
        <f t="shared" si="6"/>
        <v>4765</v>
      </c>
      <c r="H121" s="11" t="b">
        <f t="shared" si="7"/>
        <v>0</v>
      </c>
      <c r="I121" s="11" t="b">
        <f t="shared" si="8"/>
        <v>0</v>
      </c>
      <c r="J121" s="11" t="b">
        <f t="shared" si="9"/>
        <v>0</v>
      </c>
    </row>
    <row r="122" spans="1:10" x14ac:dyDescent="0.25">
      <c r="A122">
        <v>149</v>
      </c>
      <c r="B122" t="s">
        <v>7</v>
      </c>
      <c r="C122" s="3">
        <v>39972.691087962965</v>
      </c>
      <c r="D122" s="3">
        <v>39972.723379629628</v>
      </c>
      <c r="E122" s="2">
        <f t="shared" si="5"/>
        <v>3.2291666662786156E-2</v>
      </c>
      <c r="F122" t="str">
        <f>CONCATENATE(INDEX(Telefonkönyv!$A$2:$A$63,MATCH('Hívások (3)'!A122,Telefonkönyv!$C$2:$C$63,0))," ",INDEX(Telefonkönyv!$B$2:$B$63,MATCH('Hívások (3)'!A122,Telefonkönyv!$C$2:$C$63,0)))</f>
        <v>Kerekes Zoltán középvezető</v>
      </c>
      <c r="G122" s="5">
        <f t="shared" si="6"/>
        <v>3575</v>
      </c>
      <c r="H122" s="11" t="b">
        <f t="shared" si="7"/>
        <v>0</v>
      </c>
      <c r="I122" s="11" t="b">
        <f t="shared" si="8"/>
        <v>0</v>
      </c>
      <c r="J122" s="11" t="b">
        <f t="shared" si="9"/>
        <v>0</v>
      </c>
    </row>
    <row r="123" spans="1:10" x14ac:dyDescent="0.25">
      <c r="A123">
        <v>143</v>
      </c>
      <c r="B123" t="s">
        <v>9</v>
      </c>
      <c r="C123" s="3">
        <v>39972.691631944443</v>
      </c>
      <c r="D123" s="3">
        <v>39972.695057870369</v>
      </c>
      <c r="E123" s="2">
        <f t="shared" si="5"/>
        <v>3.425925926421769E-3</v>
      </c>
      <c r="F123" t="str">
        <f>CONCATENATE(INDEX(Telefonkönyv!$A$2:$A$63,MATCH('Hívások (3)'!A123,Telefonkönyv!$C$2:$C$63,0))," ",INDEX(Telefonkönyv!$B$2:$B$63,MATCH('Hívások (3)'!A123,Telefonkönyv!$C$2:$C$63,0)))</f>
        <v>Tringel Franciska ügyintéző</v>
      </c>
      <c r="G123" s="5">
        <f t="shared" si="6"/>
        <v>425</v>
      </c>
      <c r="H123" s="11" t="b">
        <f t="shared" si="7"/>
        <v>0</v>
      </c>
      <c r="I123" s="11" t="b">
        <f t="shared" si="8"/>
        <v>0</v>
      </c>
      <c r="J123" s="11" t="b">
        <f t="shared" si="9"/>
        <v>0</v>
      </c>
    </row>
    <row r="124" spans="1:10" x14ac:dyDescent="0.25">
      <c r="A124">
        <v>121</v>
      </c>
      <c r="B124" t="s">
        <v>7</v>
      </c>
      <c r="C124" s="3">
        <v>39972.693622685183</v>
      </c>
      <c r="D124" s="3">
        <v>39972.697962962964</v>
      </c>
      <c r="E124" s="2">
        <f t="shared" si="5"/>
        <v>4.3402777810115367E-3</v>
      </c>
      <c r="F124" t="str">
        <f>CONCATENATE(INDEX(Telefonkönyv!$A$2:$A$63,MATCH('Hívások (3)'!A124,Telefonkönyv!$C$2:$C$63,0))," ",INDEX(Telefonkönyv!$B$2:$B$63,MATCH('Hívások (3)'!A124,Telefonkönyv!$C$2:$C$63,0)))</f>
        <v>Palles Katalin ügyintéző</v>
      </c>
      <c r="G124" s="5">
        <f t="shared" si="6"/>
        <v>575</v>
      </c>
      <c r="H124" s="11" t="b">
        <f t="shared" si="7"/>
        <v>0</v>
      </c>
      <c r="I124" s="11" t="b">
        <f t="shared" si="8"/>
        <v>0</v>
      </c>
      <c r="J124" s="11" t="b">
        <f t="shared" si="9"/>
        <v>0</v>
      </c>
    </row>
    <row r="125" spans="1:10" x14ac:dyDescent="0.25">
      <c r="A125">
        <v>119</v>
      </c>
      <c r="B125" t="s">
        <v>10</v>
      </c>
      <c r="C125" s="3">
        <v>39972.694027777776</v>
      </c>
      <c r="D125" s="3">
        <v>39972.713912037034</v>
      </c>
      <c r="E125" s="2">
        <f t="shared" si="5"/>
        <v>1.9884259258105885E-2</v>
      </c>
      <c r="F125" t="str">
        <f>CONCATENATE(INDEX(Telefonkönyv!$A$2:$A$63,MATCH('Hívások (3)'!A125,Telefonkönyv!$C$2:$C$63,0))," ",INDEX(Telefonkönyv!$B$2:$B$63,MATCH('Hívások (3)'!A125,Telefonkönyv!$C$2:$C$63,0)))</f>
        <v>Kövér Krisztina ügyintéző</v>
      </c>
      <c r="G125" s="5">
        <f t="shared" si="6"/>
        <v>2525</v>
      </c>
      <c r="H125" s="11" t="b">
        <f t="shared" si="7"/>
        <v>0</v>
      </c>
      <c r="I125" s="11" t="b">
        <f t="shared" si="8"/>
        <v>0</v>
      </c>
      <c r="J125" s="11" t="b">
        <f t="shared" si="9"/>
        <v>0</v>
      </c>
    </row>
    <row r="126" spans="1:10" x14ac:dyDescent="0.25">
      <c r="A126">
        <v>145</v>
      </c>
      <c r="B126" t="s">
        <v>12</v>
      </c>
      <c r="C126" s="3">
        <v>39972.695821759262</v>
      </c>
      <c r="D126" s="3">
        <v>39972.709074074075</v>
      </c>
      <c r="E126" s="2">
        <f t="shared" si="5"/>
        <v>1.3252314813144039E-2</v>
      </c>
      <c r="F126" t="str">
        <f>CONCATENATE(INDEX(Telefonkönyv!$A$2:$A$63,MATCH('Hívások (3)'!A126,Telefonkönyv!$C$2:$C$63,0))," ",INDEX(Telefonkönyv!$B$2:$B$63,MATCH('Hívások (3)'!A126,Telefonkönyv!$C$2:$C$63,0)))</f>
        <v>Bednai Linda ügyintéző</v>
      </c>
      <c r="G126" s="5">
        <f t="shared" si="6"/>
        <v>1550</v>
      </c>
      <c r="H126" s="11" t="b">
        <f t="shared" si="7"/>
        <v>0</v>
      </c>
      <c r="I126" s="11" t="b">
        <f t="shared" si="8"/>
        <v>0</v>
      </c>
      <c r="J126" s="11" t="b">
        <f t="shared" si="9"/>
        <v>0</v>
      </c>
    </row>
    <row r="127" spans="1:10" x14ac:dyDescent="0.25">
      <c r="A127">
        <v>143</v>
      </c>
      <c r="B127" t="s">
        <v>9</v>
      </c>
      <c r="C127" s="3">
        <v>39972.698865740742</v>
      </c>
      <c r="D127" s="3">
        <v>39972.708449074074</v>
      </c>
      <c r="E127" s="2">
        <f t="shared" si="5"/>
        <v>9.5833333325572312E-3</v>
      </c>
      <c r="F127" t="str">
        <f>CONCATENATE(INDEX(Telefonkönyv!$A$2:$A$63,MATCH('Hívások (3)'!A127,Telefonkönyv!$C$2:$C$63,0))," ",INDEX(Telefonkönyv!$B$2:$B$63,MATCH('Hívások (3)'!A127,Telefonkönyv!$C$2:$C$63,0)))</f>
        <v>Tringel Franciska ügyintéző</v>
      </c>
      <c r="G127" s="5">
        <f t="shared" si="6"/>
        <v>1100</v>
      </c>
      <c r="H127" s="11" t="b">
        <f t="shared" si="7"/>
        <v>0</v>
      </c>
      <c r="I127" s="11" t="b">
        <f t="shared" si="8"/>
        <v>0</v>
      </c>
      <c r="J127" s="11" t="b">
        <f t="shared" si="9"/>
        <v>0</v>
      </c>
    </row>
    <row r="128" spans="1:10" x14ac:dyDescent="0.25">
      <c r="A128">
        <v>112</v>
      </c>
      <c r="B128" t="s">
        <v>13</v>
      </c>
      <c r="C128" s="3">
        <v>39972.699062500003</v>
      </c>
      <c r="D128" s="3">
        <v>39972.730266203704</v>
      </c>
      <c r="E128" s="2">
        <f t="shared" si="5"/>
        <v>3.1203703700157348E-2</v>
      </c>
      <c r="F128" t="str">
        <f>CONCATENATE(INDEX(Telefonkönyv!$A$2:$A$63,MATCH('Hívások (3)'!A128,Telefonkönyv!$C$2:$C$63,0))," ",INDEX(Telefonkönyv!$B$2:$B$63,MATCH('Hívások (3)'!A128,Telefonkönyv!$C$2:$C$63,0)))</f>
        <v>Tóth Vanda ügyintéző</v>
      </c>
      <c r="G128" s="5">
        <f t="shared" si="6"/>
        <v>3645</v>
      </c>
      <c r="H128" s="11" t="b">
        <f t="shared" si="7"/>
        <v>0</v>
      </c>
      <c r="I128" s="11" t="b">
        <f t="shared" si="8"/>
        <v>0</v>
      </c>
      <c r="J128" s="11" t="b">
        <f t="shared" si="9"/>
        <v>0</v>
      </c>
    </row>
    <row r="129" spans="1:10" x14ac:dyDescent="0.25">
      <c r="A129">
        <v>138</v>
      </c>
      <c r="B129" t="s">
        <v>5</v>
      </c>
      <c r="C129" s="3">
        <v>39972.707928240743</v>
      </c>
      <c r="D129" s="3">
        <v>39972.722303240742</v>
      </c>
      <c r="E129" s="2">
        <f t="shared" si="5"/>
        <v>1.4374999998835847E-2</v>
      </c>
      <c r="F129" t="str">
        <f>CONCATENATE(INDEX(Telefonkönyv!$A$2:$A$63,MATCH('Hívások (3)'!A129,Telefonkönyv!$C$2:$C$63,0))," ",INDEX(Telefonkönyv!$B$2:$B$63,MATCH('Hívások (3)'!A129,Telefonkönyv!$C$2:$C$63,0)))</f>
        <v>Cserta Péter ügyintéző</v>
      </c>
      <c r="G129" s="5">
        <f t="shared" si="6"/>
        <v>1725</v>
      </c>
      <c r="H129" s="11" t="b">
        <f t="shared" si="7"/>
        <v>0</v>
      </c>
      <c r="I129" s="11" t="b">
        <f t="shared" si="8"/>
        <v>0</v>
      </c>
      <c r="J129" s="11" t="b">
        <f t="shared" si="9"/>
        <v>0</v>
      </c>
    </row>
    <row r="130" spans="1:10" x14ac:dyDescent="0.25">
      <c r="A130">
        <v>148</v>
      </c>
      <c r="B130" t="s">
        <v>4</v>
      </c>
      <c r="C130" s="3">
        <v>39972.710960648146</v>
      </c>
      <c r="D130" s="3">
        <v>39972.738298611112</v>
      </c>
      <c r="E130" s="2">
        <f t="shared" si="5"/>
        <v>2.7337962965248153E-2</v>
      </c>
      <c r="F130" t="str">
        <f>CONCATENATE(INDEX(Telefonkönyv!$A$2:$A$63,MATCH('Hívások (3)'!A130,Telefonkönyv!$C$2:$C$63,0))," ",INDEX(Telefonkönyv!$B$2:$B$63,MATCH('Hívások (3)'!A130,Telefonkönyv!$C$2:$C$63,0)))</f>
        <v>Mester Zsuzsa középvezető</v>
      </c>
      <c r="G130" s="5">
        <f t="shared" si="6"/>
        <v>2860</v>
      </c>
      <c r="H130" s="11" t="b">
        <f t="shared" si="7"/>
        <v>0</v>
      </c>
      <c r="I130" s="11" t="b">
        <f t="shared" si="8"/>
        <v>0</v>
      </c>
      <c r="J130" s="11" t="b">
        <f t="shared" si="9"/>
        <v>0</v>
      </c>
    </row>
    <row r="131" spans="1:10" x14ac:dyDescent="0.25">
      <c r="A131">
        <v>121</v>
      </c>
      <c r="B131" t="s">
        <v>7</v>
      </c>
      <c r="C131" s="3">
        <v>39972.711377314816</v>
      </c>
      <c r="D131" s="3">
        <v>39972.729629629626</v>
      </c>
      <c r="E131" s="2">
        <f t="shared" ref="E131:E194" si="10">D131-C131</f>
        <v>1.8252314810524695E-2</v>
      </c>
      <c r="F131" t="str">
        <f>CONCATENATE(INDEX(Telefonkönyv!$A$2:$A$63,MATCH('Hívások (3)'!A131,Telefonkönyv!$C$2:$C$63,0))," ",INDEX(Telefonkönyv!$B$2:$B$63,MATCH('Hívások (3)'!A131,Telefonkönyv!$C$2:$C$63,0)))</f>
        <v>Palles Katalin ügyintéző</v>
      </c>
      <c r="G131" s="5">
        <f t="shared" ref="G131:G194" si="11">VLOOKUP(B131,$S$2:$V$13,3,FALSE)+IF(SECOND(E131)=0,MINUTE(E131),MINUTE(E131)+1)*VLOOKUP(B131,$S$2:$V$13,4,FALSE)</f>
        <v>2075</v>
      </c>
      <c r="H131" s="11" t="b">
        <f t="shared" ref="H131:H194" si="12">AND(HOUR($C131)+VLOOKUP($B131,$S$2:$T$13,2,FALSE)&lt;9,HOUR($D131)+VLOOKUP($B131,$S$2:$T$13,2,FALSE)&gt;=9)</f>
        <v>0</v>
      </c>
      <c r="I131" s="11" t="b">
        <f t="shared" ref="I131:I194" si="13">AND( OR( HOUR($C131)+VLOOKUP($B131,$S$2:$T$13,2,FALSE)&lt;17, AND(HOUR($C131)+VLOOKUP($B131,$S$2:$T$13,2,FALSE)=17,MINUTE($C131)=0,SECOND($C131)=0) ), AND( HOUR($D131)+VLOOKUP($B131,$S$2:$T$13,2,FALSE)=17, OR(MINUTE($D131)&lt;&gt;0,SECOND($D131)&lt;&gt;0) ) )</f>
        <v>0</v>
      </c>
      <c r="J131" s="11" t="b">
        <f t="shared" ref="J131:J194" si="14">OR(OR(HOUR($C131)+VLOOKUP($B131,$S$2:$T$13,2,FALSE)&gt;17,AND(HOUR($C131)+VLOOKUP($B131,$S$2:$T$13,2,FALSE)=17,OR(MINUTE($C131)&gt;0,SECOND($C131)&gt;0)),HOUR($D131)+VLOOKUP($B131,$S$2:$T$13,2,FALSE)&lt;9))</f>
        <v>0</v>
      </c>
    </row>
    <row r="132" spans="1:10" x14ac:dyDescent="0.25">
      <c r="A132">
        <v>136</v>
      </c>
      <c r="B132" t="s">
        <v>11</v>
      </c>
      <c r="C132" s="3">
        <v>39972.712893518517</v>
      </c>
      <c r="D132" s="3">
        <v>39972.735347222224</v>
      </c>
      <c r="E132" s="2">
        <f t="shared" si="10"/>
        <v>2.2453703706560191E-2</v>
      </c>
      <c r="F132" t="str">
        <f>CONCATENATE(INDEX(Telefonkönyv!$A$2:$A$63,MATCH('Hívások (3)'!A132,Telefonkönyv!$C$2:$C$63,0))," ",INDEX(Telefonkönyv!$B$2:$B$63,MATCH('Hívások (3)'!A132,Telefonkönyv!$C$2:$C$63,0)))</f>
        <v>Kégli Máté ügyintéző</v>
      </c>
      <c r="G132" s="5">
        <f t="shared" si="11"/>
        <v>2685</v>
      </c>
      <c r="H132" s="11" t="b">
        <f t="shared" si="12"/>
        <v>0</v>
      </c>
      <c r="I132" s="11" t="b">
        <f t="shared" si="13"/>
        <v>0</v>
      </c>
      <c r="J132" s="11" t="b">
        <f t="shared" si="14"/>
        <v>0</v>
      </c>
    </row>
    <row r="133" spans="1:10" x14ac:dyDescent="0.25">
      <c r="A133">
        <v>113</v>
      </c>
      <c r="B133" t="s">
        <v>7</v>
      </c>
      <c r="C133" s="3">
        <v>39972.71366898148</v>
      </c>
      <c r="D133" s="3">
        <v>39972.737291666665</v>
      </c>
      <c r="E133" s="2">
        <f t="shared" si="10"/>
        <v>2.3622685184818693E-2</v>
      </c>
      <c r="F133" t="str">
        <f>CONCATENATE(INDEX(Telefonkönyv!$A$2:$A$63,MATCH('Hívások (3)'!A133,Telefonkönyv!$C$2:$C$63,0))," ",INDEX(Telefonkönyv!$B$2:$B$63,MATCH('Hívások (3)'!A133,Telefonkönyv!$C$2:$C$63,0)))</f>
        <v>Toldi Tamás ügyintéző</v>
      </c>
      <c r="G133" s="5">
        <f t="shared" si="11"/>
        <v>2675</v>
      </c>
      <c r="H133" s="11" t="b">
        <f t="shared" si="12"/>
        <v>0</v>
      </c>
      <c r="I133" s="11" t="b">
        <f t="shared" si="13"/>
        <v>0</v>
      </c>
      <c r="J133" s="11" t="b">
        <f t="shared" si="14"/>
        <v>0</v>
      </c>
    </row>
    <row r="134" spans="1:10" x14ac:dyDescent="0.25">
      <c r="A134">
        <v>156</v>
      </c>
      <c r="B134" t="s">
        <v>7</v>
      </c>
      <c r="C134" s="3">
        <v>39972.714039351849</v>
      </c>
      <c r="D134" s="3">
        <v>39972.738125000003</v>
      </c>
      <c r="E134" s="2">
        <f t="shared" si="10"/>
        <v>2.4085648154141381E-2</v>
      </c>
      <c r="F134" t="str">
        <f>CONCATENATE(INDEX(Telefonkönyv!$A$2:$A$63,MATCH('Hívások (3)'!A134,Telefonkönyv!$C$2:$C$63,0))," ",INDEX(Telefonkönyv!$B$2:$B$63,MATCH('Hívások (3)'!A134,Telefonkönyv!$C$2:$C$63,0)))</f>
        <v>Ormai Nikolett ügyintéző</v>
      </c>
      <c r="G134" s="5">
        <f t="shared" si="11"/>
        <v>2675</v>
      </c>
      <c r="H134" s="11" t="b">
        <f t="shared" si="12"/>
        <v>0</v>
      </c>
      <c r="I134" s="11" t="b">
        <f t="shared" si="13"/>
        <v>0</v>
      </c>
      <c r="J134" s="11" t="b">
        <f t="shared" si="14"/>
        <v>0</v>
      </c>
    </row>
    <row r="135" spans="1:10" x14ac:dyDescent="0.25">
      <c r="A135">
        <v>153</v>
      </c>
      <c r="B135" t="s">
        <v>7</v>
      </c>
      <c r="C135" s="3">
        <v>39972.715104166666</v>
      </c>
      <c r="D135" s="3">
        <v>39972.749236111114</v>
      </c>
      <c r="E135" s="2">
        <f t="shared" si="10"/>
        <v>3.4131944448745344E-2</v>
      </c>
      <c r="F135" t="str">
        <f>CONCATENATE(INDEX(Telefonkönyv!$A$2:$A$63,MATCH('Hívások (3)'!A135,Telefonkönyv!$C$2:$C$63,0))," ",INDEX(Telefonkönyv!$B$2:$B$63,MATCH('Hívások (3)'!A135,Telefonkönyv!$C$2:$C$63,0)))</f>
        <v>Bozsó Zsolt ügyintéző</v>
      </c>
      <c r="G135" s="5">
        <f t="shared" si="11"/>
        <v>3800</v>
      </c>
      <c r="H135" s="11" t="b">
        <f t="shared" si="12"/>
        <v>0</v>
      </c>
      <c r="I135" s="11" t="b">
        <f t="shared" si="13"/>
        <v>0</v>
      </c>
      <c r="J135" s="11" t="b">
        <f t="shared" si="14"/>
        <v>0</v>
      </c>
    </row>
    <row r="136" spans="1:10" x14ac:dyDescent="0.25">
      <c r="A136">
        <v>124</v>
      </c>
      <c r="B136" t="s">
        <v>13</v>
      </c>
      <c r="C136" s="3">
        <v>39972.72146990741</v>
      </c>
      <c r="D136" s="3">
        <v>39972.733391203707</v>
      </c>
      <c r="E136" s="2">
        <f t="shared" si="10"/>
        <v>1.1921296296350192E-2</v>
      </c>
      <c r="F136" t="str">
        <f>CONCATENATE(INDEX(Telefonkönyv!$A$2:$A$63,MATCH('Hívások (3)'!A136,Telefonkönyv!$C$2:$C$63,0))," ",INDEX(Telefonkönyv!$B$2:$B$63,MATCH('Hívások (3)'!A136,Telefonkönyv!$C$2:$C$63,0)))</f>
        <v>Gelencsér László ügyintéző</v>
      </c>
      <c r="G136" s="5">
        <f t="shared" si="11"/>
        <v>1485</v>
      </c>
      <c r="H136" s="11" t="b">
        <f t="shared" si="12"/>
        <v>0</v>
      </c>
      <c r="I136" s="11" t="b">
        <f t="shared" si="13"/>
        <v>0</v>
      </c>
      <c r="J136" s="11" t="b">
        <f t="shared" si="14"/>
        <v>0</v>
      </c>
    </row>
    <row r="137" spans="1:10" x14ac:dyDescent="0.25">
      <c r="A137">
        <v>132</v>
      </c>
      <c r="B137" t="s">
        <v>5</v>
      </c>
      <c r="C137" s="3">
        <v>39972.722638888888</v>
      </c>
      <c r="D137" s="3">
        <v>39972.761979166666</v>
      </c>
      <c r="E137" s="2">
        <f t="shared" si="10"/>
        <v>3.9340277777228039E-2</v>
      </c>
      <c r="F137" t="str">
        <f>CONCATENATE(INDEX(Telefonkönyv!$A$2:$A$63,MATCH('Hívások (3)'!A137,Telefonkönyv!$C$2:$C$63,0))," ",INDEX(Telefonkönyv!$B$2:$B$63,MATCH('Hívások (3)'!A137,Telefonkönyv!$C$2:$C$63,0)))</f>
        <v>Pap Zsófia ügyintéző</v>
      </c>
      <c r="G137" s="5">
        <f t="shared" si="11"/>
        <v>4605</v>
      </c>
      <c r="H137" s="11" t="b">
        <f t="shared" si="12"/>
        <v>0</v>
      </c>
      <c r="I137" s="11" t="b">
        <f t="shared" si="13"/>
        <v>0</v>
      </c>
      <c r="J137" s="11" t="b">
        <f t="shared" si="14"/>
        <v>0</v>
      </c>
    </row>
    <row r="138" spans="1:10" x14ac:dyDescent="0.25">
      <c r="A138">
        <v>103</v>
      </c>
      <c r="B138" t="s">
        <v>10</v>
      </c>
      <c r="C138" s="3">
        <v>39972.728877314818</v>
      </c>
      <c r="D138" s="3">
        <v>39972.731585648151</v>
      </c>
      <c r="E138" s="2">
        <f t="shared" si="10"/>
        <v>2.7083333334303461E-3</v>
      </c>
      <c r="F138" t="str">
        <f>CONCATENATE(INDEX(Telefonkönyv!$A$2:$A$63,MATCH('Hívások (3)'!A138,Telefonkönyv!$C$2:$C$63,0))," ",INDEX(Telefonkönyv!$B$2:$B$63,MATCH('Hívások (3)'!A138,Telefonkönyv!$C$2:$C$63,0)))</f>
        <v>Faluhelyi Csaba ügyintéző</v>
      </c>
      <c r="G138" s="5">
        <f t="shared" si="11"/>
        <v>400</v>
      </c>
      <c r="H138" s="11" t="b">
        <f t="shared" si="12"/>
        <v>0</v>
      </c>
      <c r="I138" s="11" t="b">
        <f t="shared" si="13"/>
        <v>0</v>
      </c>
      <c r="J138" s="11" t="b">
        <f t="shared" si="14"/>
        <v>0</v>
      </c>
    </row>
    <row r="139" spans="1:10" x14ac:dyDescent="0.25">
      <c r="A139">
        <v>146</v>
      </c>
      <c r="B139" t="s">
        <v>14</v>
      </c>
      <c r="C139" s="3">
        <v>39972.728912037041</v>
      </c>
      <c r="D139" s="3">
        <v>39972.758750000001</v>
      </c>
      <c r="E139" s="2">
        <f t="shared" si="10"/>
        <v>2.9837962960300501E-2</v>
      </c>
      <c r="F139" t="str">
        <f>CONCATENATE(INDEX(Telefonkönyv!$A$2:$A$63,MATCH('Hívások (3)'!A139,Telefonkönyv!$C$2:$C$63,0))," ",INDEX(Telefonkönyv!$B$2:$B$63,MATCH('Hívások (3)'!A139,Telefonkönyv!$C$2:$C$63,0)))</f>
        <v>Bartus Sándor felsővezető</v>
      </c>
      <c r="G139" s="5">
        <f t="shared" si="11"/>
        <v>3485</v>
      </c>
      <c r="H139" s="11" t="b">
        <f t="shared" si="12"/>
        <v>0</v>
      </c>
      <c r="I139" s="11" t="b">
        <f t="shared" si="13"/>
        <v>0</v>
      </c>
      <c r="J139" s="11" t="b">
        <f t="shared" si="14"/>
        <v>0</v>
      </c>
    </row>
    <row r="140" spans="1:10" x14ac:dyDescent="0.25">
      <c r="A140">
        <v>139</v>
      </c>
      <c r="B140" t="s">
        <v>9</v>
      </c>
      <c r="C140" s="3">
        <v>39972.729548611111</v>
      </c>
      <c r="D140" s="3">
        <v>39972.732754629629</v>
      </c>
      <c r="E140" s="2">
        <f t="shared" si="10"/>
        <v>3.2060185185400769E-3</v>
      </c>
      <c r="F140" t="str">
        <f>CONCATENATE(INDEX(Telefonkönyv!$A$2:$A$63,MATCH('Hívások (3)'!A140,Telefonkönyv!$C$2:$C$63,0))," ",INDEX(Telefonkönyv!$B$2:$B$63,MATCH('Hívások (3)'!A140,Telefonkönyv!$C$2:$C$63,0)))</f>
        <v>Felner Ferenc ügyintéző</v>
      </c>
      <c r="G140" s="5">
        <f t="shared" si="11"/>
        <v>425</v>
      </c>
      <c r="H140" s="11" t="b">
        <f t="shared" si="12"/>
        <v>0</v>
      </c>
      <c r="I140" s="11" t="b">
        <f t="shared" si="13"/>
        <v>0</v>
      </c>
      <c r="J140" s="11" t="b">
        <f t="shared" si="14"/>
        <v>0</v>
      </c>
    </row>
    <row r="141" spans="1:10" x14ac:dyDescent="0.25">
      <c r="A141">
        <v>103</v>
      </c>
      <c r="B141" t="s">
        <v>10</v>
      </c>
      <c r="C141" s="3">
        <v>39972.733946759261</v>
      </c>
      <c r="D141" s="3">
        <v>39972.756076388891</v>
      </c>
      <c r="E141" s="2">
        <f t="shared" si="10"/>
        <v>2.21296296294895E-2</v>
      </c>
      <c r="F141" t="str">
        <f>CONCATENATE(INDEX(Telefonkönyv!$A$2:$A$63,MATCH('Hívások (3)'!A141,Telefonkönyv!$C$2:$C$63,0))," ",INDEX(Telefonkönyv!$B$2:$B$63,MATCH('Hívások (3)'!A141,Telefonkönyv!$C$2:$C$63,0)))</f>
        <v>Faluhelyi Csaba ügyintéző</v>
      </c>
      <c r="G141" s="5">
        <f t="shared" si="11"/>
        <v>2780</v>
      </c>
      <c r="H141" s="11" t="b">
        <f t="shared" si="12"/>
        <v>0</v>
      </c>
      <c r="I141" s="11" t="b">
        <f t="shared" si="13"/>
        <v>0</v>
      </c>
      <c r="J141" s="11" t="b">
        <f t="shared" si="14"/>
        <v>0</v>
      </c>
    </row>
    <row r="142" spans="1:10" x14ac:dyDescent="0.25">
      <c r="A142">
        <v>128</v>
      </c>
      <c r="B142" t="s">
        <v>4</v>
      </c>
      <c r="C142" s="3">
        <v>39972.737905092596</v>
      </c>
      <c r="D142" s="3">
        <v>39972.738611111112</v>
      </c>
      <c r="E142" s="2">
        <f t="shared" si="10"/>
        <v>7.0601851621177047E-4</v>
      </c>
      <c r="F142" t="str">
        <f>CONCATENATE(INDEX(Telefonkönyv!$A$2:$A$63,MATCH('Hívások (3)'!A142,Telefonkönyv!$C$2:$C$63,0))," ",INDEX(Telefonkönyv!$B$2:$B$63,MATCH('Hívások (3)'!A142,Telefonkönyv!$C$2:$C$63,0)))</f>
        <v>Fogarasi Éva ügyintéző</v>
      </c>
      <c r="G142" s="5">
        <f t="shared" si="11"/>
        <v>200</v>
      </c>
      <c r="H142" s="11" t="b">
        <f t="shared" si="12"/>
        <v>0</v>
      </c>
      <c r="I142" s="11" t="b">
        <f t="shared" si="13"/>
        <v>0</v>
      </c>
      <c r="J142" s="11" t="b">
        <f t="shared" si="14"/>
        <v>0</v>
      </c>
    </row>
    <row r="143" spans="1:10" x14ac:dyDescent="0.25">
      <c r="A143">
        <v>108</v>
      </c>
      <c r="B143" t="s">
        <v>13</v>
      </c>
      <c r="C143" s="3">
        <v>39972.739201388889</v>
      </c>
      <c r="D143" s="3">
        <v>39972.754363425927</v>
      </c>
      <c r="E143" s="2">
        <f t="shared" si="10"/>
        <v>1.5162037037953269E-2</v>
      </c>
      <c r="F143" t="str">
        <f>CONCATENATE(INDEX(Telefonkönyv!$A$2:$A$63,MATCH('Hívások (3)'!A143,Telefonkönyv!$C$2:$C$63,0))," ",INDEX(Telefonkönyv!$B$2:$B$63,MATCH('Hívások (3)'!A143,Telefonkönyv!$C$2:$C$63,0)))</f>
        <v>Csurai Fruzsina ügyintéző</v>
      </c>
      <c r="G143" s="5">
        <f t="shared" si="11"/>
        <v>1805</v>
      </c>
      <c r="H143" s="11" t="b">
        <f t="shared" si="12"/>
        <v>0</v>
      </c>
      <c r="I143" s="11" t="b">
        <f t="shared" si="13"/>
        <v>0</v>
      </c>
      <c r="J143" s="11" t="b">
        <f t="shared" si="14"/>
        <v>0</v>
      </c>
    </row>
    <row r="144" spans="1:10" x14ac:dyDescent="0.25">
      <c r="A144">
        <v>131</v>
      </c>
      <c r="B144" t="s">
        <v>5</v>
      </c>
      <c r="C144" s="3">
        <v>39972.739895833336</v>
      </c>
      <c r="D144" s="3">
        <v>39972.754062499997</v>
      </c>
      <c r="E144" s="2">
        <f t="shared" si="10"/>
        <v>1.416666666045785E-2</v>
      </c>
      <c r="F144" t="str">
        <f>CONCATENATE(INDEX(Telefonkönyv!$A$2:$A$63,MATCH('Hívások (3)'!A144,Telefonkönyv!$C$2:$C$63,0))," ",INDEX(Telefonkönyv!$B$2:$B$63,MATCH('Hívások (3)'!A144,Telefonkönyv!$C$2:$C$63,0)))</f>
        <v>Arany Attila ügyintéző</v>
      </c>
      <c r="G144" s="5">
        <f t="shared" si="11"/>
        <v>1725</v>
      </c>
      <c r="H144" s="11" t="b">
        <f t="shared" si="12"/>
        <v>0</v>
      </c>
      <c r="I144" s="11" t="b">
        <f t="shared" si="13"/>
        <v>0</v>
      </c>
      <c r="J144" s="11" t="b">
        <f t="shared" si="14"/>
        <v>0</v>
      </c>
    </row>
    <row r="145" spans="1:10" x14ac:dyDescent="0.25">
      <c r="A145">
        <v>112</v>
      </c>
      <c r="B145" t="s">
        <v>13</v>
      </c>
      <c r="C145" s="3">
        <v>39972.740613425929</v>
      </c>
      <c r="D145" s="3">
        <v>39972.748657407406</v>
      </c>
      <c r="E145" s="2">
        <f t="shared" si="10"/>
        <v>8.0439814773853868E-3</v>
      </c>
      <c r="F145" t="str">
        <f>CONCATENATE(INDEX(Telefonkönyv!$A$2:$A$63,MATCH('Hívások (3)'!A145,Telefonkönyv!$C$2:$C$63,0))," ",INDEX(Telefonkönyv!$B$2:$B$63,MATCH('Hívások (3)'!A145,Telefonkönyv!$C$2:$C$63,0)))</f>
        <v>Tóth Vanda ügyintéző</v>
      </c>
      <c r="G145" s="5">
        <f t="shared" si="11"/>
        <v>1005</v>
      </c>
      <c r="H145" s="11" t="b">
        <f t="shared" si="12"/>
        <v>0</v>
      </c>
      <c r="I145" s="11" t="b">
        <f t="shared" si="13"/>
        <v>0</v>
      </c>
      <c r="J145" s="11" t="b">
        <f t="shared" si="14"/>
        <v>0</v>
      </c>
    </row>
    <row r="146" spans="1:10" x14ac:dyDescent="0.25">
      <c r="A146">
        <v>149</v>
      </c>
      <c r="B146" t="s">
        <v>13</v>
      </c>
      <c r="C146" s="3">
        <v>39972.750034722223</v>
      </c>
      <c r="D146" s="3">
        <v>39972.761122685188</v>
      </c>
      <c r="E146" s="2">
        <f t="shared" si="10"/>
        <v>1.1087962964666076E-2</v>
      </c>
      <c r="F146" t="str">
        <f>CONCATENATE(INDEX(Telefonkönyv!$A$2:$A$63,MATCH('Hívások (3)'!A146,Telefonkönyv!$C$2:$C$63,0))," ",INDEX(Telefonkönyv!$B$2:$B$63,MATCH('Hívások (3)'!A146,Telefonkönyv!$C$2:$C$63,0)))</f>
        <v>Kerekes Zoltán középvezető</v>
      </c>
      <c r="G146" s="5">
        <f t="shared" si="11"/>
        <v>1325</v>
      </c>
      <c r="H146" s="11" t="b">
        <f t="shared" si="12"/>
        <v>0</v>
      </c>
      <c r="I146" s="11" t="b">
        <f t="shared" si="13"/>
        <v>0</v>
      </c>
      <c r="J146" s="11" t="b">
        <f t="shared" si="14"/>
        <v>0</v>
      </c>
    </row>
    <row r="147" spans="1:10" x14ac:dyDescent="0.25">
      <c r="A147">
        <v>145</v>
      </c>
      <c r="B147" t="s">
        <v>12</v>
      </c>
      <c r="C147" s="3">
        <v>39972.756689814814</v>
      </c>
      <c r="D147" s="3">
        <v>39972.75885416667</v>
      </c>
      <c r="E147" s="2">
        <f t="shared" si="10"/>
        <v>2.164351855753921E-3</v>
      </c>
      <c r="F147" t="str">
        <f>CONCATENATE(INDEX(Telefonkönyv!$A$2:$A$63,MATCH('Hívások (3)'!A147,Telefonkönyv!$C$2:$C$63,0))," ",INDEX(Telefonkönyv!$B$2:$B$63,MATCH('Hívások (3)'!A147,Telefonkönyv!$C$2:$C$63,0)))</f>
        <v>Bednai Linda ügyintéző</v>
      </c>
      <c r="G147" s="5">
        <f t="shared" si="11"/>
        <v>350</v>
      </c>
      <c r="H147" s="11" t="b">
        <f t="shared" si="12"/>
        <v>0</v>
      </c>
      <c r="I147" s="11" t="b">
        <f t="shared" si="13"/>
        <v>0</v>
      </c>
      <c r="J147" s="11" t="b">
        <f t="shared" si="14"/>
        <v>0</v>
      </c>
    </row>
    <row r="148" spans="1:10" x14ac:dyDescent="0.25">
      <c r="A148">
        <v>156</v>
      </c>
      <c r="B148" t="s">
        <v>7</v>
      </c>
      <c r="C148" s="3">
        <v>39972.760277777779</v>
      </c>
      <c r="D148" s="3">
        <v>39972.783738425926</v>
      </c>
      <c r="E148" s="2">
        <f t="shared" si="10"/>
        <v>2.3460648146283347E-2</v>
      </c>
      <c r="F148" t="str">
        <f>CONCATENATE(INDEX(Telefonkönyv!$A$2:$A$63,MATCH('Hívások (3)'!A148,Telefonkönyv!$C$2:$C$63,0))," ",INDEX(Telefonkönyv!$B$2:$B$63,MATCH('Hívások (3)'!A148,Telefonkönyv!$C$2:$C$63,0)))</f>
        <v>Ormai Nikolett ügyintéző</v>
      </c>
      <c r="G148" s="5">
        <f t="shared" si="11"/>
        <v>2600</v>
      </c>
      <c r="H148" s="11" t="b">
        <f t="shared" si="12"/>
        <v>0</v>
      </c>
      <c r="I148" s="11" t="b">
        <f t="shared" si="13"/>
        <v>0</v>
      </c>
      <c r="J148" s="11" t="b">
        <f t="shared" si="14"/>
        <v>0</v>
      </c>
    </row>
    <row r="149" spans="1:10" x14ac:dyDescent="0.25">
      <c r="A149">
        <v>113</v>
      </c>
      <c r="B149" t="s">
        <v>7</v>
      </c>
      <c r="C149" s="3">
        <v>39972.761134259257</v>
      </c>
      <c r="D149" s="3">
        <v>39972.776006944441</v>
      </c>
      <c r="E149" s="2">
        <f t="shared" si="10"/>
        <v>1.4872685183945578E-2</v>
      </c>
      <c r="F149" t="str">
        <f>CONCATENATE(INDEX(Telefonkönyv!$A$2:$A$63,MATCH('Hívások (3)'!A149,Telefonkönyv!$C$2:$C$63,0))," ",INDEX(Telefonkönyv!$B$2:$B$63,MATCH('Hívások (3)'!A149,Telefonkönyv!$C$2:$C$63,0)))</f>
        <v>Toldi Tamás ügyintéző</v>
      </c>
      <c r="G149" s="5">
        <f t="shared" si="11"/>
        <v>1700</v>
      </c>
      <c r="H149" s="11" t="b">
        <f t="shared" si="12"/>
        <v>0</v>
      </c>
      <c r="I149" s="11" t="b">
        <f t="shared" si="13"/>
        <v>0</v>
      </c>
      <c r="J149" s="11" t="b">
        <f t="shared" si="14"/>
        <v>0</v>
      </c>
    </row>
    <row r="150" spans="1:10" x14ac:dyDescent="0.25">
      <c r="A150">
        <v>126</v>
      </c>
      <c r="B150" t="s">
        <v>4</v>
      </c>
      <c r="C150" s="3">
        <v>39972.762048611112</v>
      </c>
      <c r="D150" s="3">
        <v>39972.788622685184</v>
      </c>
      <c r="E150" s="2">
        <f t="shared" si="10"/>
        <v>2.6574074072414078E-2</v>
      </c>
      <c r="F150" t="str">
        <f>CONCATENATE(INDEX(Telefonkönyv!$A$2:$A$63,MATCH('Hívások (3)'!A150,Telefonkönyv!$C$2:$C$63,0))," ",INDEX(Telefonkönyv!$B$2:$B$63,MATCH('Hívások (3)'!A150,Telefonkönyv!$C$2:$C$63,0)))</f>
        <v>Hadviga Márton ügyintéző</v>
      </c>
      <c r="G150" s="5">
        <f t="shared" si="11"/>
        <v>2790</v>
      </c>
      <c r="H150" s="11" t="b">
        <f t="shared" si="12"/>
        <v>0</v>
      </c>
      <c r="I150" s="11" t="b">
        <f t="shared" si="13"/>
        <v>0</v>
      </c>
      <c r="J150" s="11" t="b">
        <f t="shared" si="14"/>
        <v>0</v>
      </c>
    </row>
    <row r="151" spans="1:10" x14ac:dyDescent="0.25">
      <c r="A151">
        <v>127</v>
      </c>
      <c r="B151" t="s">
        <v>4</v>
      </c>
      <c r="C151" s="3">
        <v>39972.763993055552</v>
      </c>
      <c r="D151" s="3">
        <v>39972.787951388891</v>
      </c>
      <c r="E151" s="2">
        <f t="shared" si="10"/>
        <v>2.3958333338669036E-2</v>
      </c>
      <c r="F151" t="str">
        <f>CONCATENATE(INDEX(Telefonkönyv!$A$2:$A$63,MATCH('Hívások (3)'!A151,Telefonkönyv!$C$2:$C$63,0))," ",INDEX(Telefonkönyv!$B$2:$B$63,MATCH('Hívások (3)'!A151,Telefonkönyv!$C$2:$C$63,0)))</f>
        <v>Polgár Zsuzsa ügyintéző</v>
      </c>
      <c r="G151" s="5">
        <f t="shared" si="11"/>
        <v>2510</v>
      </c>
      <c r="H151" s="11" t="b">
        <f t="shared" si="12"/>
        <v>0</v>
      </c>
      <c r="I151" s="11" t="b">
        <f t="shared" si="13"/>
        <v>0</v>
      </c>
      <c r="J151" s="11" t="b">
        <f t="shared" si="14"/>
        <v>0</v>
      </c>
    </row>
    <row r="152" spans="1:10" x14ac:dyDescent="0.25">
      <c r="A152">
        <v>135</v>
      </c>
      <c r="B152" t="s">
        <v>13</v>
      </c>
      <c r="C152" s="3">
        <v>39972.775092592594</v>
      </c>
      <c r="D152" s="3">
        <v>39972.805127314816</v>
      </c>
      <c r="E152" s="2">
        <f t="shared" si="10"/>
        <v>3.0034722221898846E-2</v>
      </c>
      <c r="F152" t="str">
        <f>CONCATENATE(INDEX(Telefonkönyv!$A$2:$A$63,MATCH('Hívások (3)'!A152,Telefonkönyv!$C$2:$C$63,0))," ",INDEX(Telefonkönyv!$B$2:$B$63,MATCH('Hívások (3)'!A152,Telefonkönyv!$C$2:$C$63,0)))</f>
        <v>Laki Karola ügyintéző</v>
      </c>
      <c r="G152" s="5">
        <f t="shared" si="11"/>
        <v>3565</v>
      </c>
      <c r="H152" s="11" t="b">
        <f t="shared" si="12"/>
        <v>0</v>
      </c>
      <c r="I152" s="11" t="b">
        <f t="shared" si="13"/>
        <v>0</v>
      </c>
      <c r="J152" s="11" t="b">
        <f t="shared" si="14"/>
        <v>0</v>
      </c>
    </row>
    <row r="153" spans="1:10" x14ac:dyDescent="0.25">
      <c r="A153">
        <v>109</v>
      </c>
      <c r="B153" t="s">
        <v>15</v>
      </c>
      <c r="C153" s="3">
        <v>39972.905486111114</v>
      </c>
      <c r="D153" s="3">
        <v>39972.921944444446</v>
      </c>
      <c r="E153" s="2">
        <f t="shared" si="10"/>
        <v>1.6458333331684116E-2</v>
      </c>
      <c r="F153" t="str">
        <f>CONCATENATE(INDEX(Telefonkönyv!$A$2:$A$63,MATCH('Hívások (3)'!A153,Telefonkönyv!$C$2:$C$63,0))," ",INDEX(Telefonkönyv!$B$2:$B$63,MATCH('Hívások (3)'!A153,Telefonkönyv!$C$2:$C$63,0)))</f>
        <v>Lovas Imre ügyintéző</v>
      </c>
      <c r="G153" s="5">
        <f t="shared" si="11"/>
        <v>2100</v>
      </c>
      <c r="H153" s="11" t="b">
        <f t="shared" si="12"/>
        <v>0</v>
      </c>
      <c r="I153" s="11" t="b">
        <f t="shared" si="13"/>
        <v>1</v>
      </c>
      <c r="J153" s="11" t="b">
        <f t="shared" si="14"/>
        <v>0</v>
      </c>
    </row>
    <row r="154" spans="1:10" x14ac:dyDescent="0.25">
      <c r="A154">
        <v>151</v>
      </c>
      <c r="B154" t="s">
        <v>15</v>
      </c>
      <c r="C154" s="3">
        <v>39972.916666666664</v>
      </c>
      <c r="D154" s="3">
        <v>39972.918043981481</v>
      </c>
      <c r="E154" s="2">
        <f t="shared" si="10"/>
        <v>1.377314816636499E-3</v>
      </c>
      <c r="F154" t="str">
        <f>CONCATENATE(INDEX(Telefonkönyv!$A$2:$A$63,MATCH('Hívások (3)'!A154,Telefonkönyv!$C$2:$C$63,0))," ",INDEX(Telefonkönyv!$B$2:$B$63,MATCH('Hívások (3)'!A154,Telefonkönyv!$C$2:$C$63,0)))</f>
        <v>Lovas Helga ügyintéző</v>
      </c>
      <c r="G154" s="5">
        <f t="shared" si="11"/>
        <v>230</v>
      </c>
      <c r="H154" s="11" t="b">
        <f t="shared" si="12"/>
        <v>0</v>
      </c>
      <c r="I154" s="11" t="b">
        <f t="shared" si="13"/>
        <v>1</v>
      </c>
      <c r="J154" s="11" t="b">
        <f t="shared" si="14"/>
        <v>0</v>
      </c>
    </row>
    <row r="155" spans="1:10" x14ac:dyDescent="0.25">
      <c r="A155">
        <v>151</v>
      </c>
      <c r="B155" t="s">
        <v>15</v>
      </c>
      <c r="C155" s="3">
        <v>39972.987256944441</v>
      </c>
      <c r="D155" s="3">
        <v>39973.012337962966</v>
      </c>
      <c r="E155" s="2">
        <f t="shared" si="10"/>
        <v>2.5081018524360843E-2</v>
      </c>
      <c r="F155" t="str">
        <f>CONCATENATE(INDEX(Telefonkönyv!$A$2:$A$63,MATCH('Hívások (3)'!A155,Telefonkönyv!$C$2:$C$63,0))," ",INDEX(Telefonkönyv!$B$2:$B$63,MATCH('Hívások (3)'!A155,Telefonkönyv!$C$2:$C$63,0)))</f>
        <v>Lovas Helga ügyintéző</v>
      </c>
      <c r="G155" s="5">
        <f t="shared" si="11"/>
        <v>3205</v>
      </c>
      <c r="H155" s="11" t="b">
        <f t="shared" si="12"/>
        <v>0</v>
      </c>
      <c r="I155" s="11" t="b">
        <f t="shared" si="13"/>
        <v>0</v>
      </c>
      <c r="J155" s="11" t="b">
        <f t="shared" si="14"/>
        <v>1</v>
      </c>
    </row>
    <row r="156" spans="1:10" x14ac:dyDescent="0.25">
      <c r="A156">
        <v>115</v>
      </c>
      <c r="B156" t="s">
        <v>14</v>
      </c>
      <c r="C156" s="3">
        <v>39973.360706018517</v>
      </c>
      <c r="D156" s="3">
        <v>39973.400879629633</v>
      </c>
      <c r="E156" s="2">
        <f t="shared" si="10"/>
        <v>4.0173611116188113E-2</v>
      </c>
      <c r="F156" t="str">
        <f>CONCATENATE(INDEX(Telefonkönyv!$A$2:$A$63,MATCH('Hívások (3)'!A156,Telefonkönyv!$C$2:$C$63,0))," ",INDEX(Telefonkönyv!$B$2:$B$63,MATCH('Hívások (3)'!A156,Telefonkönyv!$C$2:$C$63,0)))</f>
        <v>Marosi István ügyintéző</v>
      </c>
      <c r="G156" s="5">
        <f t="shared" si="11"/>
        <v>4685</v>
      </c>
      <c r="H156" s="11" t="b">
        <f t="shared" si="12"/>
        <v>0</v>
      </c>
      <c r="I156" s="11" t="b">
        <f t="shared" si="13"/>
        <v>0</v>
      </c>
      <c r="J156" s="11" t="b">
        <f t="shared" si="14"/>
        <v>1</v>
      </c>
    </row>
    <row r="157" spans="1:10" x14ac:dyDescent="0.25">
      <c r="A157">
        <v>106</v>
      </c>
      <c r="B157" t="s">
        <v>8</v>
      </c>
      <c r="C157" s="3">
        <v>39973.364930555559</v>
      </c>
      <c r="D157" s="3">
        <v>39973.381354166668</v>
      </c>
      <c r="E157" s="2">
        <f t="shared" si="10"/>
        <v>1.6423611108621117E-2</v>
      </c>
      <c r="F157" t="str">
        <f>CONCATENATE(INDEX(Telefonkönyv!$A$2:$A$63,MATCH('Hívások (3)'!A157,Telefonkönyv!$C$2:$C$63,0))," ",INDEX(Telefonkönyv!$B$2:$B$63,MATCH('Hívások (3)'!A157,Telefonkönyv!$C$2:$C$63,0)))</f>
        <v>Kalincsák Hanga ügyintéző</v>
      </c>
      <c r="G157" s="5">
        <f t="shared" si="11"/>
        <v>1965</v>
      </c>
      <c r="H157" s="11" t="b">
        <f t="shared" si="12"/>
        <v>0</v>
      </c>
      <c r="I157" s="11" t="b">
        <f t="shared" si="13"/>
        <v>0</v>
      </c>
      <c r="J157" s="11" t="b">
        <f t="shared" si="14"/>
        <v>1</v>
      </c>
    </row>
    <row r="158" spans="1:10" x14ac:dyDescent="0.25">
      <c r="A158">
        <v>132</v>
      </c>
      <c r="B158" t="s">
        <v>5</v>
      </c>
      <c r="C158" s="3">
        <v>39973.368877314817</v>
      </c>
      <c r="D158" s="3">
        <v>39973.388958333337</v>
      </c>
      <c r="E158" s="2">
        <f t="shared" si="10"/>
        <v>2.008101851970423E-2</v>
      </c>
      <c r="F158" t="str">
        <f>CONCATENATE(INDEX(Telefonkönyv!$A$2:$A$63,MATCH('Hívások (3)'!A158,Telefonkönyv!$C$2:$C$63,0))," ",INDEX(Telefonkönyv!$B$2:$B$63,MATCH('Hívások (3)'!A158,Telefonkönyv!$C$2:$C$63,0)))</f>
        <v>Pap Zsófia ügyintéző</v>
      </c>
      <c r="G158" s="5">
        <f t="shared" si="11"/>
        <v>2365</v>
      </c>
      <c r="H158" s="11" t="b">
        <f t="shared" si="12"/>
        <v>0</v>
      </c>
      <c r="I158" s="11" t="b">
        <f t="shared" si="13"/>
        <v>0</v>
      </c>
      <c r="J158" s="11" t="b">
        <f t="shared" si="14"/>
        <v>1</v>
      </c>
    </row>
    <row r="159" spans="1:10" x14ac:dyDescent="0.25">
      <c r="A159">
        <v>117</v>
      </c>
      <c r="B159" t="s">
        <v>5</v>
      </c>
      <c r="C159" s="3">
        <v>39973.370706018519</v>
      </c>
      <c r="D159" s="3">
        <v>39973.380370370367</v>
      </c>
      <c r="E159" s="2">
        <f t="shared" si="10"/>
        <v>9.6643518481869251E-3</v>
      </c>
      <c r="F159" t="str">
        <f>CONCATENATE(INDEX(Telefonkönyv!$A$2:$A$63,MATCH('Hívások (3)'!A159,Telefonkönyv!$C$2:$C$63,0))," ",INDEX(Telefonkönyv!$B$2:$B$63,MATCH('Hívások (3)'!A159,Telefonkönyv!$C$2:$C$63,0)))</f>
        <v>Ordasi Judit ügyintéző</v>
      </c>
      <c r="G159" s="5">
        <f t="shared" si="11"/>
        <v>1165</v>
      </c>
      <c r="H159" s="11" t="b">
        <f t="shared" si="12"/>
        <v>0</v>
      </c>
      <c r="I159" s="11" t="b">
        <f t="shared" si="13"/>
        <v>0</v>
      </c>
      <c r="J159" s="11" t="b">
        <f t="shared" si="14"/>
        <v>1</v>
      </c>
    </row>
    <row r="160" spans="1:10" x14ac:dyDescent="0.25">
      <c r="A160">
        <v>143</v>
      </c>
      <c r="B160" t="s">
        <v>9</v>
      </c>
      <c r="C160" s="3">
        <v>39973.372395833336</v>
      </c>
      <c r="D160" s="3">
        <v>39973.379560185182</v>
      </c>
      <c r="E160" s="2">
        <f t="shared" si="10"/>
        <v>7.1643518458586186E-3</v>
      </c>
      <c r="F160" t="str">
        <f>CONCATENATE(INDEX(Telefonkönyv!$A$2:$A$63,MATCH('Hívások (3)'!A160,Telefonkönyv!$C$2:$C$63,0))," ",INDEX(Telefonkönyv!$B$2:$B$63,MATCH('Hívások (3)'!A160,Telefonkönyv!$C$2:$C$63,0)))</f>
        <v>Tringel Franciska ügyintéző</v>
      </c>
      <c r="G160" s="5">
        <f t="shared" si="11"/>
        <v>875</v>
      </c>
      <c r="H160" s="11" t="b">
        <f t="shared" si="12"/>
        <v>0</v>
      </c>
      <c r="I160" s="11" t="b">
        <f t="shared" si="13"/>
        <v>0</v>
      </c>
      <c r="J160" s="11" t="b">
        <f t="shared" si="14"/>
        <v>1</v>
      </c>
    </row>
    <row r="161" spans="1:10" x14ac:dyDescent="0.25">
      <c r="A161">
        <v>105</v>
      </c>
      <c r="B161" t="s">
        <v>13</v>
      </c>
      <c r="C161" s="3">
        <v>39973.373333333337</v>
      </c>
      <c r="D161" s="3">
        <v>39973.386296296296</v>
      </c>
      <c r="E161" s="2">
        <f t="shared" si="10"/>
        <v>1.2962962959136348E-2</v>
      </c>
      <c r="F161" t="str">
        <f>CONCATENATE(INDEX(Telefonkönyv!$A$2:$A$63,MATCH('Hívások (3)'!A161,Telefonkönyv!$C$2:$C$63,0))," ",INDEX(Telefonkönyv!$B$2:$B$63,MATCH('Hívások (3)'!A161,Telefonkönyv!$C$2:$C$63,0)))</f>
        <v>Vadász Iván középvezető</v>
      </c>
      <c r="G161" s="5">
        <f t="shared" si="11"/>
        <v>1565</v>
      </c>
      <c r="H161" s="11" t="b">
        <f t="shared" si="12"/>
        <v>0</v>
      </c>
      <c r="I161" s="11" t="b">
        <f t="shared" si="13"/>
        <v>0</v>
      </c>
      <c r="J161" s="11" t="b">
        <f t="shared" si="14"/>
        <v>1</v>
      </c>
    </row>
    <row r="162" spans="1:10" x14ac:dyDescent="0.25">
      <c r="A162">
        <v>127</v>
      </c>
      <c r="B162" t="s">
        <v>4</v>
      </c>
      <c r="C162" s="3">
        <v>39973.386550925927</v>
      </c>
      <c r="D162" s="3">
        <v>39973.406597222223</v>
      </c>
      <c r="E162" s="2">
        <f t="shared" si="10"/>
        <v>2.0046296296641231E-2</v>
      </c>
      <c r="F162" t="str">
        <f>CONCATENATE(INDEX(Telefonkönyv!$A$2:$A$63,MATCH('Hívások (3)'!A162,Telefonkönyv!$C$2:$C$63,0))," ",INDEX(Telefonkönyv!$B$2:$B$63,MATCH('Hívások (3)'!A162,Telefonkönyv!$C$2:$C$63,0)))</f>
        <v>Polgár Zsuzsa ügyintéző</v>
      </c>
      <c r="G162" s="5">
        <f t="shared" si="11"/>
        <v>2090</v>
      </c>
      <c r="H162" s="11" t="b">
        <f t="shared" si="12"/>
        <v>0</v>
      </c>
      <c r="I162" s="11" t="b">
        <f t="shared" si="13"/>
        <v>0</v>
      </c>
      <c r="J162" s="11" t="b">
        <f t="shared" si="14"/>
        <v>1</v>
      </c>
    </row>
    <row r="163" spans="1:10" x14ac:dyDescent="0.25">
      <c r="A163">
        <v>128</v>
      </c>
      <c r="B163" t="s">
        <v>4</v>
      </c>
      <c r="C163" s="3">
        <v>39973.386597222219</v>
      </c>
      <c r="D163" s="3">
        <v>39973.401134259257</v>
      </c>
      <c r="E163" s="2">
        <f t="shared" si="10"/>
        <v>1.4537037037371192E-2</v>
      </c>
      <c r="F163" t="str">
        <f>CONCATENATE(INDEX(Telefonkönyv!$A$2:$A$63,MATCH('Hívások (3)'!A163,Telefonkönyv!$C$2:$C$63,0))," ",INDEX(Telefonkönyv!$B$2:$B$63,MATCH('Hívások (3)'!A163,Telefonkönyv!$C$2:$C$63,0)))</f>
        <v>Fogarasi Éva ügyintéző</v>
      </c>
      <c r="G163" s="5">
        <f t="shared" si="11"/>
        <v>1530</v>
      </c>
      <c r="H163" s="11" t="b">
        <f t="shared" si="12"/>
        <v>0</v>
      </c>
      <c r="I163" s="11" t="b">
        <f t="shared" si="13"/>
        <v>0</v>
      </c>
      <c r="J163" s="11" t="b">
        <f t="shared" si="14"/>
        <v>1</v>
      </c>
    </row>
    <row r="164" spans="1:10" x14ac:dyDescent="0.25">
      <c r="A164">
        <v>114</v>
      </c>
      <c r="B164" t="s">
        <v>11</v>
      </c>
      <c r="C164" s="3">
        <v>39973.387824074074</v>
      </c>
      <c r="D164" s="3">
        <v>39973.427361111113</v>
      </c>
      <c r="E164" s="2">
        <f t="shared" si="10"/>
        <v>3.9537037038826384E-2</v>
      </c>
      <c r="F164" t="str">
        <f>CONCATENATE(INDEX(Telefonkönyv!$A$2:$A$63,MATCH('Hívások (3)'!A164,Telefonkönyv!$C$2:$C$63,0))," ",INDEX(Telefonkönyv!$B$2:$B$63,MATCH('Hívások (3)'!A164,Telefonkönyv!$C$2:$C$63,0)))</f>
        <v>Bakonyi Mátyás ügyintéző</v>
      </c>
      <c r="G164" s="5">
        <f t="shared" si="11"/>
        <v>4605</v>
      </c>
      <c r="H164" s="11" t="b">
        <f t="shared" si="12"/>
        <v>0</v>
      </c>
      <c r="I164" s="11" t="b">
        <f t="shared" si="13"/>
        <v>0</v>
      </c>
      <c r="J164" s="11" t="b">
        <f t="shared" si="14"/>
        <v>1</v>
      </c>
    </row>
    <row r="165" spans="1:10" x14ac:dyDescent="0.25">
      <c r="A165">
        <v>118</v>
      </c>
      <c r="B165" t="s">
        <v>5</v>
      </c>
      <c r="C165" s="3">
        <v>39973.389826388891</v>
      </c>
      <c r="D165" s="3">
        <v>39973.424537037034</v>
      </c>
      <c r="E165" s="2">
        <f t="shared" si="10"/>
        <v>3.4710648142208811E-2</v>
      </c>
      <c r="F165" t="str">
        <f>CONCATENATE(INDEX(Telefonkönyv!$A$2:$A$63,MATCH('Hívások (3)'!A165,Telefonkönyv!$C$2:$C$63,0))," ",INDEX(Telefonkönyv!$B$2:$B$63,MATCH('Hívások (3)'!A165,Telefonkönyv!$C$2:$C$63,0)))</f>
        <v>Ondrejó Anna ügyintéző</v>
      </c>
      <c r="G165" s="5">
        <f t="shared" si="11"/>
        <v>4045</v>
      </c>
      <c r="H165" s="11" t="b">
        <f t="shared" si="12"/>
        <v>0</v>
      </c>
      <c r="I165" s="11" t="b">
        <f t="shared" si="13"/>
        <v>0</v>
      </c>
      <c r="J165" s="11" t="b">
        <f t="shared" si="14"/>
        <v>1</v>
      </c>
    </row>
    <row r="166" spans="1:10" x14ac:dyDescent="0.25">
      <c r="A166">
        <v>155</v>
      </c>
      <c r="B166" t="s">
        <v>9</v>
      </c>
      <c r="C166" s="3">
        <v>39973.393414351849</v>
      </c>
      <c r="D166" s="3">
        <v>39973.409247685187</v>
      </c>
      <c r="E166" s="2">
        <f t="shared" si="10"/>
        <v>1.5833333338377997E-2</v>
      </c>
      <c r="F166" t="str">
        <f>CONCATENATE(INDEX(Telefonkönyv!$A$2:$A$63,MATCH('Hívások (3)'!A166,Telefonkönyv!$C$2:$C$63,0))," ",INDEX(Telefonkönyv!$B$2:$B$63,MATCH('Hívások (3)'!A166,Telefonkönyv!$C$2:$C$63,0)))</f>
        <v>Bölöni Antal ügyintéző</v>
      </c>
      <c r="G166" s="5">
        <f t="shared" si="11"/>
        <v>1775</v>
      </c>
      <c r="H166" s="11" t="b">
        <f t="shared" si="12"/>
        <v>0</v>
      </c>
      <c r="I166" s="11" t="b">
        <f t="shared" si="13"/>
        <v>0</v>
      </c>
      <c r="J166" s="11" t="b">
        <f t="shared" si="14"/>
        <v>1</v>
      </c>
    </row>
    <row r="167" spans="1:10" x14ac:dyDescent="0.25">
      <c r="A167">
        <v>112</v>
      </c>
      <c r="B167" t="s">
        <v>13</v>
      </c>
      <c r="C167" s="3">
        <v>39973.393530092595</v>
      </c>
      <c r="D167" s="3">
        <v>39973.399398148147</v>
      </c>
      <c r="E167" s="2">
        <f t="shared" si="10"/>
        <v>5.8680555521277711E-3</v>
      </c>
      <c r="F167" t="str">
        <f>CONCATENATE(INDEX(Telefonkönyv!$A$2:$A$63,MATCH('Hívások (3)'!A167,Telefonkönyv!$C$2:$C$63,0))," ",INDEX(Telefonkönyv!$B$2:$B$63,MATCH('Hívások (3)'!A167,Telefonkönyv!$C$2:$C$63,0)))</f>
        <v>Tóth Vanda ügyintéző</v>
      </c>
      <c r="G167" s="5">
        <f t="shared" si="11"/>
        <v>765</v>
      </c>
      <c r="H167" s="11" t="b">
        <f t="shared" si="12"/>
        <v>0</v>
      </c>
      <c r="I167" s="11" t="b">
        <f t="shared" si="13"/>
        <v>0</v>
      </c>
      <c r="J167" s="11" t="b">
        <f t="shared" si="14"/>
        <v>1</v>
      </c>
    </row>
    <row r="168" spans="1:10" x14ac:dyDescent="0.25">
      <c r="A168">
        <v>119</v>
      </c>
      <c r="B168" t="s">
        <v>10</v>
      </c>
      <c r="C168" s="3">
        <v>39973.395729166667</v>
      </c>
      <c r="D168" s="3">
        <v>39973.433182870373</v>
      </c>
      <c r="E168" s="2">
        <f t="shared" si="10"/>
        <v>3.7453703705978114E-2</v>
      </c>
      <c r="F168" t="str">
        <f>CONCATENATE(INDEX(Telefonkönyv!$A$2:$A$63,MATCH('Hívások (3)'!A168,Telefonkönyv!$C$2:$C$63,0))," ",INDEX(Telefonkönyv!$B$2:$B$63,MATCH('Hívások (3)'!A168,Telefonkönyv!$C$2:$C$63,0)))</f>
        <v>Kövér Krisztina ügyintéző</v>
      </c>
      <c r="G168" s="5">
        <f t="shared" si="11"/>
        <v>4650</v>
      </c>
      <c r="H168" s="11" t="b">
        <f t="shared" si="12"/>
        <v>0</v>
      </c>
      <c r="I168" s="11" t="b">
        <f t="shared" si="13"/>
        <v>0</v>
      </c>
      <c r="J168" s="11" t="b">
        <f t="shared" si="14"/>
        <v>1</v>
      </c>
    </row>
    <row r="169" spans="1:10" x14ac:dyDescent="0.25">
      <c r="A169">
        <v>135</v>
      </c>
      <c r="B169" t="s">
        <v>13</v>
      </c>
      <c r="C169" s="3">
        <v>39973.399965277778</v>
      </c>
      <c r="D169" s="3">
        <v>39973.403460648151</v>
      </c>
      <c r="E169" s="2">
        <f t="shared" si="10"/>
        <v>3.4953703725477681E-3</v>
      </c>
      <c r="F169" t="str">
        <f>CONCATENATE(INDEX(Telefonkönyv!$A$2:$A$63,MATCH('Hívások (3)'!A169,Telefonkönyv!$C$2:$C$63,0))," ",INDEX(Telefonkönyv!$B$2:$B$63,MATCH('Hívások (3)'!A169,Telefonkönyv!$C$2:$C$63,0)))</f>
        <v>Laki Karola ügyintéző</v>
      </c>
      <c r="G169" s="5">
        <f t="shared" si="11"/>
        <v>525</v>
      </c>
      <c r="H169" s="11" t="b">
        <f t="shared" si="12"/>
        <v>0</v>
      </c>
      <c r="I169" s="11" t="b">
        <f t="shared" si="13"/>
        <v>0</v>
      </c>
      <c r="J169" s="11" t="b">
        <f t="shared" si="14"/>
        <v>1</v>
      </c>
    </row>
    <row r="170" spans="1:10" x14ac:dyDescent="0.25">
      <c r="A170">
        <v>139</v>
      </c>
      <c r="B170" t="s">
        <v>9</v>
      </c>
      <c r="C170" s="3">
        <v>39973.40148148148</v>
      </c>
      <c r="D170" s="3">
        <v>39973.442893518521</v>
      </c>
      <c r="E170" s="2">
        <f t="shared" si="10"/>
        <v>4.1412037040572613E-2</v>
      </c>
      <c r="F170" t="str">
        <f>CONCATENATE(INDEX(Telefonkönyv!$A$2:$A$63,MATCH('Hívások (3)'!A170,Telefonkönyv!$C$2:$C$63,0))," ",INDEX(Telefonkönyv!$B$2:$B$63,MATCH('Hívások (3)'!A170,Telefonkönyv!$C$2:$C$63,0)))</f>
        <v>Felner Ferenc ügyintéző</v>
      </c>
      <c r="G170" s="5">
        <f t="shared" si="11"/>
        <v>4550</v>
      </c>
      <c r="H170" s="11" t="b">
        <f t="shared" si="12"/>
        <v>0</v>
      </c>
      <c r="I170" s="11" t="b">
        <f t="shared" si="13"/>
        <v>0</v>
      </c>
      <c r="J170" s="11" t="b">
        <f t="shared" si="14"/>
        <v>1</v>
      </c>
    </row>
    <row r="171" spans="1:10" x14ac:dyDescent="0.25">
      <c r="A171">
        <v>128</v>
      </c>
      <c r="B171" t="s">
        <v>4</v>
      </c>
      <c r="C171" s="3">
        <v>39973.402002314811</v>
      </c>
      <c r="D171" s="3">
        <v>39973.426041666666</v>
      </c>
      <c r="E171" s="2">
        <f t="shared" si="10"/>
        <v>2.4039351854298729E-2</v>
      </c>
      <c r="F171" t="str">
        <f>CONCATENATE(INDEX(Telefonkönyv!$A$2:$A$63,MATCH('Hívások (3)'!A171,Telefonkönyv!$C$2:$C$63,0))," ",INDEX(Telefonkönyv!$B$2:$B$63,MATCH('Hívások (3)'!A171,Telefonkönyv!$C$2:$C$63,0)))</f>
        <v>Fogarasi Éva ügyintéző</v>
      </c>
      <c r="G171" s="5">
        <f t="shared" si="11"/>
        <v>2510</v>
      </c>
      <c r="H171" s="11" t="b">
        <f t="shared" si="12"/>
        <v>0</v>
      </c>
      <c r="I171" s="11" t="b">
        <f t="shared" si="13"/>
        <v>0</v>
      </c>
      <c r="J171" s="11" t="b">
        <f t="shared" si="14"/>
        <v>1</v>
      </c>
    </row>
    <row r="172" spans="1:10" x14ac:dyDescent="0.25">
      <c r="A172">
        <v>143</v>
      </c>
      <c r="B172" t="s">
        <v>9</v>
      </c>
      <c r="C172" s="3">
        <v>39973.405405092592</v>
      </c>
      <c r="D172" s="3">
        <v>39973.440150462964</v>
      </c>
      <c r="E172" s="2">
        <f t="shared" si="10"/>
        <v>3.4745370372547768E-2</v>
      </c>
      <c r="F172" t="str">
        <f>CONCATENATE(INDEX(Telefonkönyv!$A$2:$A$63,MATCH('Hívások (3)'!A172,Telefonkönyv!$C$2:$C$63,0))," ",INDEX(Telefonkönyv!$B$2:$B$63,MATCH('Hívások (3)'!A172,Telefonkönyv!$C$2:$C$63,0)))</f>
        <v>Tringel Franciska ügyintéző</v>
      </c>
      <c r="G172" s="5">
        <f t="shared" si="11"/>
        <v>3875</v>
      </c>
      <c r="H172" s="11" t="b">
        <f t="shared" si="12"/>
        <v>0</v>
      </c>
      <c r="I172" s="11" t="b">
        <f t="shared" si="13"/>
        <v>0</v>
      </c>
      <c r="J172" s="11" t="b">
        <f t="shared" si="14"/>
        <v>1</v>
      </c>
    </row>
    <row r="173" spans="1:10" x14ac:dyDescent="0.25">
      <c r="A173">
        <v>120</v>
      </c>
      <c r="B173" t="s">
        <v>12</v>
      </c>
      <c r="C173" s="3">
        <v>39973.408125000002</v>
      </c>
      <c r="D173" s="3">
        <v>39973.414687500001</v>
      </c>
      <c r="E173" s="2">
        <f t="shared" si="10"/>
        <v>6.5624999988358468E-3</v>
      </c>
      <c r="F173" t="str">
        <f>CONCATENATE(INDEX(Telefonkönyv!$A$2:$A$63,MATCH('Hívások (3)'!A173,Telefonkönyv!$C$2:$C$63,0))," ",INDEX(Telefonkönyv!$B$2:$B$63,MATCH('Hívások (3)'!A173,Telefonkönyv!$C$2:$C$63,0)))</f>
        <v>Szalay Ákos ügyintéző</v>
      </c>
      <c r="G173" s="5">
        <f t="shared" si="11"/>
        <v>800</v>
      </c>
      <c r="H173" s="11" t="b">
        <f t="shared" si="12"/>
        <v>0</v>
      </c>
      <c r="I173" s="11" t="b">
        <f t="shared" si="13"/>
        <v>0</v>
      </c>
      <c r="J173" s="11" t="b">
        <f t="shared" si="14"/>
        <v>1</v>
      </c>
    </row>
    <row r="174" spans="1:10" x14ac:dyDescent="0.25">
      <c r="A174">
        <v>132</v>
      </c>
      <c r="B174" t="s">
        <v>5</v>
      </c>
      <c r="C174" s="3">
        <v>39973.414664351854</v>
      </c>
      <c r="D174" s="3">
        <v>39973.436203703706</v>
      </c>
      <c r="E174" s="2">
        <f t="shared" si="10"/>
        <v>2.1539351851970423E-2</v>
      </c>
      <c r="F174" t="str">
        <f>CONCATENATE(INDEX(Telefonkönyv!$A$2:$A$63,MATCH('Hívások (3)'!A174,Telefonkönyv!$C$2:$C$63,0))," ",INDEX(Telefonkönyv!$B$2:$B$63,MATCH('Hívások (3)'!A174,Telefonkönyv!$C$2:$C$63,0)))</f>
        <v>Pap Zsófia ügyintéző</v>
      </c>
      <c r="G174" s="5">
        <f t="shared" si="11"/>
        <v>2605</v>
      </c>
      <c r="H174" s="11" t="b">
        <f t="shared" si="12"/>
        <v>0</v>
      </c>
      <c r="I174" s="11" t="b">
        <f t="shared" si="13"/>
        <v>0</v>
      </c>
      <c r="J174" s="11" t="b">
        <f t="shared" si="14"/>
        <v>1</v>
      </c>
    </row>
    <row r="175" spans="1:10" x14ac:dyDescent="0.25">
      <c r="A175">
        <v>152</v>
      </c>
      <c r="B175" t="s">
        <v>6</v>
      </c>
      <c r="C175" s="3">
        <v>39973.417083333334</v>
      </c>
      <c r="D175" s="3">
        <v>39973.425196759257</v>
      </c>
      <c r="E175" s="2">
        <f t="shared" si="10"/>
        <v>8.1134259235113859E-3</v>
      </c>
      <c r="F175" t="str">
        <f>CONCATENATE(INDEX(Telefonkönyv!$A$2:$A$63,MATCH('Hívások (3)'!A175,Telefonkönyv!$C$2:$C$63,0))," ",INDEX(Telefonkönyv!$B$2:$B$63,MATCH('Hívások (3)'!A175,Telefonkönyv!$C$2:$C$63,0)))</f>
        <v>Viola Klára ügyintéző</v>
      </c>
      <c r="G175" s="5">
        <f t="shared" si="11"/>
        <v>1005</v>
      </c>
      <c r="H175" s="11" t="b">
        <f t="shared" si="12"/>
        <v>0</v>
      </c>
      <c r="I175" s="11" t="b">
        <f t="shared" si="13"/>
        <v>0</v>
      </c>
      <c r="J175" s="11" t="b">
        <f t="shared" si="14"/>
        <v>1</v>
      </c>
    </row>
    <row r="176" spans="1:10" x14ac:dyDescent="0.25">
      <c r="A176">
        <v>112</v>
      </c>
      <c r="B176" t="s">
        <v>13</v>
      </c>
      <c r="C176" s="3">
        <v>39973.420694444445</v>
      </c>
      <c r="D176" s="3">
        <v>39973.430821759262</v>
      </c>
      <c r="E176" s="2">
        <f t="shared" si="10"/>
        <v>1.0127314817509614E-2</v>
      </c>
      <c r="F176" t="str">
        <f>CONCATENATE(INDEX(Telefonkönyv!$A$2:$A$63,MATCH('Hívások (3)'!A176,Telefonkönyv!$C$2:$C$63,0))," ",INDEX(Telefonkönyv!$B$2:$B$63,MATCH('Hívások (3)'!A176,Telefonkönyv!$C$2:$C$63,0)))</f>
        <v>Tóth Vanda ügyintéző</v>
      </c>
      <c r="G176" s="5">
        <f t="shared" si="11"/>
        <v>1245</v>
      </c>
      <c r="H176" s="11" t="b">
        <f t="shared" si="12"/>
        <v>0</v>
      </c>
      <c r="I176" s="11" t="b">
        <f t="shared" si="13"/>
        <v>0</v>
      </c>
      <c r="J176" s="11" t="b">
        <f t="shared" si="14"/>
        <v>1</v>
      </c>
    </row>
    <row r="177" spans="1:10" x14ac:dyDescent="0.25">
      <c r="A177">
        <v>106</v>
      </c>
      <c r="B177" t="s">
        <v>8</v>
      </c>
      <c r="C177" s="3">
        <v>39973.422106481485</v>
      </c>
      <c r="D177" s="3">
        <v>39973.428148148145</v>
      </c>
      <c r="E177" s="2">
        <f t="shared" si="10"/>
        <v>6.0416666601668112E-3</v>
      </c>
      <c r="F177" t="str">
        <f>CONCATENATE(INDEX(Telefonkönyv!$A$2:$A$63,MATCH('Hívások (3)'!A177,Telefonkönyv!$C$2:$C$63,0))," ",INDEX(Telefonkönyv!$B$2:$B$63,MATCH('Hívások (3)'!A177,Telefonkönyv!$C$2:$C$63,0)))</f>
        <v>Kalincsák Hanga ügyintéző</v>
      </c>
      <c r="G177" s="5">
        <f t="shared" si="11"/>
        <v>765</v>
      </c>
      <c r="H177" s="11" t="b">
        <f t="shared" si="12"/>
        <v>0</v>
      </c>
      <c r="I177" s="11" t="b">
        <f t="shared" si="13"/>
        <v>0</v>
      </c>
      <c r="J177" s="11" t="b">
        <f t="shared" si="14"/>
        <v>1</v>
      </c>
    </row>
    <row r="178" spans="1:10" x14ac:dyDescent="0.25">
      <c r="A178">
        <v>127</v>
      </c>
      <c r="B178" t="s">
        <v>4</v>
      </c>
      <c r="C178" s="3">
        <v>39973.42328703704</v>
      </c>
      <c r="D178" s="3">
        <v>39973.450162037036</v>
      </c>
      <c r="E178" s="2">
        <f t="shared" si="10"/>
        <v>2.6874999995925464E-2</v>
      </c>
      <c r="F178" t="str">
        <f>CONCATENATE(INDEX(Telefonkönyv!$A$2:$A$63,MATCH('Hívások (3)'!A178,Telefonkönyv!$C$2:$C$63,0))," ",INDEX(Telefonkönyv!$B$2:$B$63,MATCH('Hívások (3)'!A178,Telefonkönyv!$C$2:$C$63,0)))</f>
        <v>Polgár Zsuzsa ügyintéző</v>
      </c>
      <c r="G178" s="5">
        <f t="shared" si="11"/>
        <v>2790</v>
      </c>
      <c r="H178" s="11" t="b">
        <f t="shared" si="12"/>
        <v>0</v>
      </c>
      <c r="I178" s="11" t="b">
        <f t="shared" si="13"/>
        <v>0</v>
      </c>
      <c r="J178" s="11" t="b">
        <f t="shared" si="14"/>
        <v>1</v>
      </c>
    </row>
    <row r="179" spans="1:10" x14ac:dyDescent="0.25">
      <c r="A179">
        <v>121</v>
      </c>
      <c r="B179" t="s">
        <v>7</v>
      </c>
      <c r="C179" s="3">
        <v>39973.423634259256</v>
      </c>
      <c r="D179" s="3">
        <v>39973.434004629627</v>
      </c>
      <c r="E179" s="2">
        <f t="shared" si="10"/>
        <v>1.0370370371674653E-2</v>
      </c>
      <c r="F179" t="str">
        <f>CONCATENATE(INDEX(Telefonkönyv!$A$2:$A$63,MATCH('Hívások (3)'!A179,Telefonkönyv!$C$2:$C$63,0))," ",INDEX(Telefonkönyv!$B$2:$B$63,MATCH('Hívások (3)'!A179,Telefonkönyv!$C$2:$C$63,0)))</f>
        <v>Palles Katalin ügyintéző</v>
      </c>
      <c r="G179" s="5">
        <f t="shared" si="11"/>
        <v>1175</v>
      </c>
      <c r="H179" s="11" t="b">
        <f t="shared" si="12"/>
        <v>0</v>
      </c>
      <c r="I179" s="11" t="b">
        <f t="shared" si="13"/>
        <v>0</v>
      </c>
      <c r="J179" s="11" t="b">
        <f t="shared" si="14"/>
        <v>1</v>
      </c>
    </row>
    <row r="180" spans="1:10" x14ac:dyDescent="0.25">
      <c r="A180">
        <v>124</v>
      </c>
      <c r="B180" t="s">
        <v>13</v>
      </c>
      <c r="C180" s="3">
        <v>39973.424675925926</v>
      </c>
      <c r="D180" s="3">
        <v>39973.446053240739</v>
      </c>
      <c r="E180" s="2">
        <f t="shared" si="10"/>
        <v>2.1377314813435078E-2</v>
      </c>
      <c r="F180" t="str">
        <f>CONCATENATE(INDEX(Telefonkönyv!$A$2:$A$63,MATCH('Hívások (3)'!A180,Telefonkönyv!$C$2:$C$63,0))," ",INDEX(Telefonkönyv!$B$2:$B$63,MATCH('Hívások (3)'!A180,Telefonkönyv!$C$2:$C$63,0)))</f>
        <v>Gelencsér László ügyintéző</v>
      </c>
      <c r="G180" s="5">
        <f t="shared" si="11"/>
        <v>2525</v>
      </c>
      <c r="H180" s="11" t="b">
        <f t="shared" si="12"/>
        <v>0</v>
      </c>
      <c r="I180" s="11" t="b">
        <f t="shared" si="13"/>
        <v>0</v>
      </c>
      <c r="J180" s="11" t="b">
        <f t="shared" si="14"/>
        <v>1</v>
      </c>
    </row>
    <row r="181" spans="1:10" x14ac:dyDescent="0.25">
      <c r="A181">
        <v>140</v>
      </c>
      <c r="B181" t="s">
        <v>5</v>
      </c>
      <c r="C181" s="3">
        <v>39973.425451388888</v>
      </c>
      <c r="D181" s="3">
        <v>39973.441574074073</v>
      </c>
      <c r="E181" s="2">
        <f t="shared" si="10"/>
        <v>1.6122685185109731E-2</v>
      </c>
      <c r="F181" t="str">
        <f>CONCATENATE(INDEX(Telefonkönyv!$A$2:$A$63,MATCH('Hívások (3)'!A181,Telefonkönyv!$C$2:$C$63,0))," ",INDEX(Telefonkönyv!$B$2:$B$63,MATCH('Hívások (3)'!A181,Telefonkönyv!$C$2:$C$63,0)))</f>
        <v>Szunomár Flóra ügyintéző</v>
      </c>
      <c r="G181" s="5">
        <f t="shared" si="11"/>
        <v>1965</v>
      </c>
      <c r="H181" s="11" t="b">
        <f t="shared" si="12"/>
        <v>0</v>
      </c>
      <c r="I181" s="11" t="b">
        <f t="shared" si="13"/>
        <v>0</v>
      </c>
      <c r="J181" s="11" t="b">
        <f t="shared" si="14"/>
        <v>1</v>
      </c>
    </row>
    <row r="182" spans="1:10" x14ac:dyDescent="0.25">
      <c r="A182">
        <v>159</v>
      </c>
      <c r="B182" t="s">
        <v>4</v>
      </c>
      <c r="C182" s="3">
        <v>39973.426099537035</v>
      </c>
      <c r="D182" s="3">
        <v>39973.433599537035</v>
      </c>
      <c r="E182" s="2">
        <f t="shared" si="10"/>
        <v>7.4999999997089617E-3</v>
      </c>
      <c r="F182" t="str">
        <f>CONCATENATE(INDEX(Telefonkönyv!$A$2:$A$63,MATCH('Hívások (3)'!A182,Telefonkönyv!$C$2:$C$63,0))," ",INDEX(Telefonkönyv!$B$2:$B$63,MATCH('Hívások (3)'!A182,Telefonkönyv!$C$2:$C$63,0)))</f>
        <v>Pap Nikolett ügyintéző</v>
      </c>
      <c r="G182" s="5">
        <f t="shared" si="11"/>
        <v>830</v>
      </c>
      <c r="H182" s="11" t="b">
        <f t="shared" si="12"/>
        <v>0</v>
      </c>
      <c r="I182" s="11" t="b">
        <f t="shared" si="13"/>
        <v>0</v>
      </c>
      <c r="J182" s="11" t="b">
        <f t="shared" si="14"/>
        <v>1</v>
      </c>
    </row>
    <row r="183" spans="1:10" x14ac:dyDescent="0.25">
      <c r="A183">
        <v>109</v>
      </c>
      <c r="B183" t="s">
        <v>15</v>
      </c>
      <c r="C183" s="3">
        <v>39973.427037037036</v>
      </c>
      <c r="D183" s="3">
        <v>39973.448321759257</v>
      </c>
      <c r="E183" s="2">
        <f t="shared" si="10"/>
        <v>2.1284722221025731E-2</v>
      </c>
      <c r="F183" t="str">
        <f>CONCATENATE(INDEX(Telefonkönyv!$A$2:$A$63,MATCH('Hívások (3)'!A183,Telefonkönyv!$C$2:$C$63,0))," ",INDEX(Telefonkönyv!$B$2:$B$63,MATCH('Hívások (3)'!A183,Telefonkönyv!$C$2:$C$63,0)))</f>
        <v>Lovas Imre ügyintéző</v>
      </c>
      <c r="G183" s="5">
        <f t="shared" si="11"/>
        <v>2695</v>
      </c>
      <c r="H183" s="11" t="b">
        <f t="shared" si="12"/>
        <v>0</v>
      </c>
      <c r="I183" s="11" t="b">
        <f t="shared" si="13"/>
        <v>0</v>
      </c>
      <c r="J183" s="11" t="b">
        <f t="shared" si="14"/>
        <v>1</v>
      </c>
    </row>
    <row r="184" spans="1:10" x14ac:dyDescent="0.25">
      <c r="A184">
        <v>144</v>
      </c>
      <c r="B184" t="s">
        <v>14</v>
      </c>
      <c r="C184" s="3">
        <v>39973.427152777775</v>
      </c>
      <c r="D184" s="3">
        <v>39973.450613425928</v>
      </c>
      <c r="E184" s="2">
        <f t="shared" si="10"/>
        <v>2.3460648153559305E-2</v>
      </c>
      <c r="F184" t="str">
        <f>CONCATENATE(INDEX(Telefonkönyv!$A$2:$A$63,MATCH('Hívások (3)'!A184,Telefonkönyv!$C$2:$C$63,0))," ",INDEX(Telefonkönyv!$B$2:$B$63,MATCH('Hívások (3)'!A184,Telefonkönyv!$C$2:$C$63,0)))</f>
        <v>Bózsing Gergely ügyintéző</v>
      </c>
      <c r="G184" s="5">
        <f t="shared" si="11"/>
        <v>2765</v>
      </c>
      <c r="H184" s="11" t="b">
        <f t="shared" si="12"/>
        <v>0</v>
      </c>
      <c r="I184" s="11" t="b">
        <f t="shared" si="13"/>
        <v>0</v>
      </c>
      <c r="J184" s="11" t="b">
        <f t="shared" si="14"/>
        <v>1</v>
      </c>
    </row>
    <row r="185" spans="1:10" x14ac:dyDescent="0.25">
      <c r="A185">
        <v>137</v>
      </c>
      <c r="B185" t="s">
        <v>9</v>
      </c>
      <c r="C185" s="3">
        <v>39973.428981481484</v>
      </c>
      <c r="D185" s="3">
        <v>39973.463148148148</v>
      </c>
      <c r="E185" s="2">
        <f t="shared" si="10"/>
        <v>3.4166666664532386E-2</v>
      </c>
      <c r="F185" t="str">
        <f>CONCATENATE(INDEX(Telefonkönyv!$A$2:$A$63,MATCH('Hívások (3)'!A185,Telefonkönyv!$C$2:$C$63,0))," ",INDEX(Telefonkönyv!$B$2:$B$63,MATCH('Hívások (3)'!A185,Telefonkönyv!$C$2:$C$63,0)))</f>
        <v>Bertalan József ügyintéző</v>
      </c>
      <c r="G185" s="5">
        <f t="shared" si="11"/>
        <v>3800</v>
      </c>
      <c r="H185" s="11" t="b">
        <f t="shared" si="12"/>
        <v>0</v>
      </c>
      <c r="I185" s="11" t="b">
        <f t="shared" si="13"/>
        <v>0</v>
      </c>
      <c r="J185" s="11" t="b">
        <f t="shared" si="14"/>
        <v>1</v>
      </c>
    </row>
    <row r="186" spans="1:10" x14ac:dyDescent="0.25">
      <c r="A186">
        <v>120</v>
      </c>
      <c r="B186" t="s">
        <v>12</v>
      </c>
      <c r="C186" s="3">
        <v>39973.429189814815</v>
      </c>
      <c r="D186" s="3">
        <v>39973.431446759256</v>
      </c>
      <c r="E186" s="2">
        <f t="shared" si="10"/>
        <v>2.2569444408873096E-3</v>
      </c>
      <c r="F186" t="str">
        <f>CONCATENATE(INDEX(Telefonkönyv!$A$2:$A$63,MATCH('Hívások (3)'!A186,Telefonkönyv!$C$2:$C$63,0))," ",INDEX(Telefonkönyv!$B$2:$B$63,MATCH('Hívások (3)'!A186,Telefonkönyv!$C$2:$C$63,0)))</f>
        <v>Szalay Ákos ügyintéző</v>
      </c>
      <c r="G186" s="5">
        <f t="shared" si="11"/>
        <v>350</v>
      </c>
      <c r="H186" s="11" t="b">
        <f t="shared" si="12"/>
        <v>0</v>
      </c>
      <c r="I186" s="11" t="b">
        <f t="shared" si="13"/>
        <v>0</v>
      </c>
      <c r="J186" s="11" t="b">
        <f t="shared" si="14"/>
        <v>1</v>
      </c>
    </row>
    <row r="187" spans="1:10" x14ac:dyDescent="0.25">
      <c r="A187">
        <v>123</v>
      </c>
      <c r="B187" t="s">
        <v>7</v>
      </c>
      <c r="C187" s="3">
        <v>39973.432256944441</v>
      </c>
      <c r="D187" s="3">
        <v>39973.439039351855</v>
      </c>
      <c r="E187" s="2">
        <f t="shared" si="10"/>
        <v>6.7824074139934964E-3</v>
      </c>
      <c r="F187" t="str">
        <f>CONCATENATE(INDEX(Telefonkönyv!$A$2:$A$63,MATCH('Hívások (3)'!A187,Telefonkönyv!$C$2:$C$63,0))," ",INDEX(Telefonkönyv!$B$2:$B$63,MATCH('Hívások (3)'!A187,Telefonkönyv!$C$2:$C$63,0)))</f>
        <v>Juhász Andrea ügyintéző</v>
      </c>
      <c r="G187" s="5">
        <f t="shared" si="11"/>
        <v>800</v>
      </c>
      <c r="H187" s="11" t="b">
        <f t="shared" si="12"/>
        <v>0</v>
      </c>
      <c r="I187" s="11" t="b">
        <f t="shared" si="13"/>
        <v>0</v>
      </c>
      <c r="J187" s="11" t="b">
        <f t="shared" si="14"/>
        <v>1</v>
      </c>
    </row>
    <row r="188" spans="1:10" x14ac:dyDescent="0.25">
      <c r="A188">
        <v>111</v>
      </c>
      <c r="B188" t="s">
        <v>15</v>
      </c>
      <c r="C188" s="3">
        <v>39973.439398148148</v>
      </c>
      <c r="D188" s="3">
        <v>39973.464074074072</v>
      </c>
      <c r="E188" s="2">
        <f t="shared" si="10"/>
        <v>2.4675925924384501E-2</v>
      </c>
      <c r="F188" t="str">
        <f>CONCATENATE(INDEX(Telefonkönyv!$A$2:$A$63,MATCH('Hívások (3)'!A188,Telefonkönyv!$C$2:$C$63,0))," ",INDEX(Telefonkönyv!$B$2:$B$63,MATCH('Hívások (3)'!A188,Telefonkönyv!$C$2:$C$63,0)))</f>
        <v>Badacsonyi Krisztián ügyintéző</v>
      </c>
      <c r="G188" s="5">
        <f t="shared" si="11"/>
        <v>3120</v>
      </c>
      <c r="H188" s="11" t="b">
        <f t="shared" si="12"/>
        <v>0</v>
      </c>
      <c r="I188" s="11" t="b">
        <f t="shared" si="13"/>
        <v>0</v>
      </c>
      <c r="J188" s="11" t="b">
        <f t="shared" si="14"/>
        <v>1</v>
      </c>
    </row>
    <row r="189" spans="1:10" x14ac:dyDescent="0.25">
      <c r="A189">
        <v>130</v>
      </c>
      <c r="B189" t="s">
        <v>10</v>
      </c>
      <c r="C189" s="3">
        <v>39973.440729166665</v>
      </c>
      <c r="D189" s="3">
        <v>39973.455810185187</v>
      </c>
      <c r="E189" s="2">
        <f t="shared" si="10"/>
        <v>1.5081018522323575E-2</v>
      </c>
      <c r="F189" t="str">
        <f>CONCATENATE(INDEX(Telefonkönyv!$A$2:$A$63,MATCH('Hívások (3)'!A189,Telefonkönyv!$C$2:$C$63,0))," ",INDEX(Telefonkönyv!$B$2:$B$63,MATCH('Hívások (3)'!A189,Telefonkönyv!$C$2:$C$63,0)))</f>
        <v>Gál Zsuzsa ügyintéző</v>
      </c>
      <c r="G189" s="5">
        <f t="shared" si="11"/>
        <v>1930</v>
      </c>
      <c r="H189" s="11" t="b">
        <f t="shared" si="12"/>
        <v>0</v>
      </c>
      <c r="I189" s="11" t="b">
        <f t="shared" si="13"/>
        <v>0</v>
      </c>
      <c r="J189" s="11" t="b">
        <f t="shared" si="14"/>
        <v>1</v>
      </c>
    </row>
    <row r="190" spans="1:10" x14ac:dyDescent="0.25">
      <c r="A190">
        <v>129</v>
      </c>
      <c r="B190" t="s">
        <v>13</v>
      </c>
      <c r="C190" s="3">
        <v>39973.442164351851</v>
      </c>
      <c r="D190" s="3">
        <v>39973.46607638889</v>
      </c>
      <c r="E190" s="2">
        <f t="shared" si="10"/>
        <v>2.3912037038826384E-2</v>
      </c>
      <c r="F190" t="str">
        <f>CONCATENATE(INDEX(Telefonkönyv!$A$2:$A$63,MATCH('Hívások (3)'!A190,Telefonkönyv!$C$2:$C$63,0))," ",INDEX(Telefonkönyv!$B$2:$B$63,MATCH('Hívások (3)'!A190,Telefonkönyv!$C$2:$C$63,0)))</f>
        <v>Huszár Ildikó középvezető</v>
      </c>
      <c r="G190" s="5">
        <f t="shared" si="11"/>
        <v>2845</v>
      </c>
      <c r="H190" s="11" t="b">
        <f t="shared" si="12"/>
        <v>0</v>
      </c>
      <c r="I190" s="11" t="b">
        <f t="shared" si="13"/>
        <v>0</v>
      </c>
      <c r="J190" s="11" t="b">
        <f t="shared" si="14"/>
        <v>1</v>
      </c>
    </row>
    <row r="191" spans="1:10" x14ac:dyDescent="0.25">
      <c r="A191">
        <v>102</v>
      </c>
      <c r="B191" t="s">
        <v>11</v>
      </c>
      <c r="C191" s="3">
        <v>39973.442627314813</v>
      </c>
      <c r="D191" s="3">
        <v>39973.479456018518</v>
      </c>
      <c r="E191" s="2">
        <f t="shared" si="10"/>
        <v>3.6828703705396038E-2</v>
      </c>
      <c r="F191" t="str">
        <f>CONCATENATE(INDEX(Telefonkönyv!$A$2:$A$63,MATCH('Hívások (3)'!A191,Telefonkönyv!$C$2:$C$63,0))," ",INDEX(Telefonkönyv!$B$2:$B$63,MATCH('Hívások (3)'!A191,Telefonkönyv!$C$2:$C$63,0)))</f>
        <v>Csurgó Tivadar ügyintéző</v>
      </c>
      <c r="G191" s="5">
        <f t="shared" si="11"/>
        <v>4365</v>
      </c>
      <c r="H191" s="11" t="b">
        <f t="shared" si="12"/>
        <v>0</v>
      </c>
      <c r="I191" s="11" t="b">
        <f t="shared" si="13"/>
        <v>0</v>
      </c>
      <c r="J191" s="11" t="b">
        <f t="shared" si="14"/>
        <v>1</v>
      </c>
    </row>
    <row r="192" spans="1:10" x14ac:dyDescent="0.25">
      <c r="A192">
        <v>151</v>
      </c>
      <c r="B192" t="s">
        <v>15</v>
      </c>
      <c r="C192" s="3">
        <v>39973.445856481485</v>
      </c>
      <c r="D192" s="3">
        <v>39973.482187499998</v>
      </c>
      <c r="E192" s="2">
        <f t="shared" si="10"/>
        <v>3.6331018513010349E-2</v>
      </c>
      <c r="F192" t="str">
        <f>CONCATENATE(INDEX(Telefonkönyv!$A$2:$A$63,MATCH('Hívások (3)'!A192,Telefonkönyv!$C$2:$C$63,0))," ",INDEX(Telefonkönyv!$B$2:$B$63,MATCH('Hívások (3)'!A192,Telefonkönyv!$C$2:$C$63,0)))</f>
        <v>Lovas Helga ügyintéző</v>
      </c>
      <c r="G192" s="5">
        <f t="shared" si="11"/>
        <v>4565</v>
      </c>
      <c r="H192" s="11" t="b">
        <f t="shared" si="12"/>
        <v>0</v>
      </c>
      <c r="I192" s="11" t="b">
        <f t="shared" si="13"/>
        <v>0</v>
      </c>
      <c r="J192" s="11" t="b">
        <f t="shared" si="14"/>
        <v>1</v>
      </c>
    </row>
    <row r="193" spans="1:10" x14ac:dyDescent="0.25">
      <c r="A193">
        <v>117</v>
      </c>
      <c r="B193" t="s">
        <v>5</v>
      </c>
      <c r="C193" s="3">
        <v>39973.44604166667</v>
      </c>
      <c r="D193" s="3">
        <v>39973.460659722223</v>
      </c>
      <c r="E193" s="2">
        <f t="shared" si="10"/>
        <v>1.4618055553000886E-2</v>
      </c>
      <c r="F193" t="str">
        <f>CONCATENATE(INDEX(Telefonkönyv!$A$2:$A$63,MATCH('Hívások (3)'!A193,Telefonkönyv!$C$2:$C$63,0))," ",INDEX(Telefonkönyv!$B$2:$B$63,MATCH('Hívások (3)'!A193,Telefonkönyv!$C$2:$C$63,0)))</f>
        <v>Ordasi Judit ügyintéző</v>
      </c>
      <c r="G193" s="5">
        <f t="shared" si="11"/>
        <v>1805</v>
      </c>
      <c r="H193" s="11" t="b">
        <f t="shared" si="12"/>
        <v>0</v>
      </c>
      <c r="I193" s="11" t="b">
        <f t="shared" si="13"/>
        <v>0</v>
      </c>
      <c r="J193" s="11" t="b">
        <f t="shared" si="14"/>
        <v>1</v>
      </c>
    </row>
    <row r="194" spans="1:10" x14ac:dyDescent="0.25">
      <c r="A194">
        <v>162</v>
      </c>
      <c r="B194" t="s">
        <v>5</v>
      </c>
      <c r="C194" s="3">
        <v>39973.446701388886</v>
      </c>
      <c r="D194" s="3">
        <v>39973.484826388885</v>
      </c>
      <c r="E194" s="2">
        <f t="shared" si="10"/>
        <v>3.8124999999126885E-2</v>
      </c>
      <c r="F194" t="str">
        <f>CONCATENATE(INDEX(Telefonkönyv!$A$2:$A$63,MATCH('Hívások (3)'!A194,Telefonkönyv!$C$2:$C$63,0))," ",INDEX(Telefonkönyv!$B$2:$B$63,MATCH('Hívások (3)'!A194,Telefonkönyv!$C$2:$C$63,0)))</f>
        <v>Mészöly Endre ügyintéző</v>
      </c>
      <c r="G194" s="5">
        <f t="shared" si="11"/>
        <v>4445</v>
      </c>
      <c r="H194" s="11" t="b">
        <f t="shared" si="12"/>
        <v>0</v>
      </c>
      <c r="I194" s="11" t="b">
        <f t="shared" si="13"/>
        <v>0</v>
      </c>
      <c r="J194" s="11" t="b">
        <f t="shared" si="14"/>
        <v>1</v>
      </c>
    </row>
    <row r="195" spans="1:10" x14ac:dyDescent="0.25">
      <c r="A195">
        <v>123</v>
      </c>
      <c r="B195" t="s">
        <v>7</v>
      </c>
      <c r="C195" s="3">
        <v>39973.451249999998</v>
      </c>
      <c r="D195" s="3">
        <v>39973.454212962963</v>
      </c>
      <c r="E195" s="2">
        <f t="shared" ref="E195:E258" si="15">D195-C195</f>
        <v>2.9629629643750377E-3</v>
      </c>
      <c r="F195" t="str">
        <f>CONCATENATE(INDEX(Telefonkönyv!$A$2:$A$63,MATCH('Hívások (3)'!A195,Telefonkönyv!$C$2:$C$63,0))," ",INDEX(Telefonkönyv!$B$2:$B$63,MATCH('Hívások (3)'!A195,Telefonkönyv!$C$2:$C$63,0)))</f>
        <v>Juhász Andrea ügyintéző</v>
      </c>
      <c r="G195" s="5">
        <f t="shared" ref="G195:G258" si="16">VLOOKUP(B195,$S$2:$V$13,3,FALSE)+IF(SECOND(E195)=0,MINUTE(E195),MINUTE(E195)+1)*VLOOKUP(B195,$S$2:$V$13,4,FALSE)</f>
        <v>425</v>
      </c>
      <c r="H195" s="11" t="b">
        <f t="shared" ref="H195:H258" si="17">AND(HOUR($C195)+VLOOKUP($B195,$S$2:$T$13,2,FALSE)&lt;9,HOUR($D195)+VLOOKUP($B195,$S$2:$T$13,2,FALSE)&gt;=9)</f>
        <v>0</v>
      </c>
      <c r="I195" s="11" t="b">
        <f t="shared" ref="I195:I258" si="18">AND( OR( HOUR($C195)+VLOOKUP($B195,$S$2:$T$13,2,FALSE)&lt;17, AND(HOUR($C195)+VLOOKUP($B195,$S$2:$T$13,2,FALSE)=17,MINUTE($C195)=0,SECOND($C195)=0) ), AND( HOUR($D195)+VLOOKUP($B195,$S$2:$T$13,2,FALSE)=17, OR(MINUTE($D195)&lt;&gt;0,SECOND($D195)&lt;&gt;0) ) )</f>
        <v>0</v>
      </c>
      <c r="J195" s="11" t="b">
        <f t="shared" ref="J195:J258" si="19">OR(OR(HOUR($C195)+VLOOKUP($B195,$S$2:$T$13,2,FALSE)&gt;17,AND(HOUR($C195)+VLOOKUP($B195,$S$2:$T$13,2,FALSE)=17,OR(MINUTE($C195)&gt;0,SECOND($C195)&gt;0)),HOUR($D195)+VLOOKUP($B195,$S$2:$T$13,2,FALSE)&lt;9))</f>
        <v>1</v>
      </c>
    </row>
    <row r="196" spans="1:10" x14ac:dyDescent="0.25">
      <c r="A196">
        <v>112</v>
      </c>
      <c r="B196" t="s">
        <v>13</v>
      </c>
      <c r="C196" s="3">
        <v>39973.453252314815</v>
      </c>
      <c r="D196" s="3">
        <v>39973.472673611112</v>
      </c>
      <c r="E196" s="2">
        <f t="shared" si="15"/>
        <v>1.9421296296059154E-2</v>
      </c>
      <c r="F196" t="str">
        <f>CONCATENATE(INDEX(Telefonkönyv!$A$2:$A$63,MATCH('Hívások (3)'!A196,Telefonkönyv!$C$2:$C$63,0))," ",INDEX(Telefonkönyv!$B$2:$B$63,MATCH('Hívások (3)'!A196,Telefonkönyv!$C$2:$C$63,0)))</f>
        <v>Tóth Vanda ügyintéző</v>
      </c>
      <c r="G196" s="5">
        <f t="shared" si="16"/>
        <v>2285</v>
      </c>
      <c r="H196" s="11" t="b">
        <f t="shared" si="17"/>
        <v>0</v>
      </c>
      <c r="I196" s="11" t="b">
        <f t="shared" si="18"/>
        <v>0</v>
      </c>
      <c r="J196" s="11" t="b">
        <f t="shared" si="19"/>
        <v>1</v>
      </c>
    </row>
    <row r="197" spans="1:10" x14ac:dyDescent="0.25">
      <c r="A197">
        <v>160</v>
      </c>
      <c r="B197" t="s">
        <v>14</v>
      </c>
      <c r="C197" s="3">
        <v>39973.454224537039</v>
      </c>
      <c r="D197" s="3">
        <v>39973.49255787037</v>
      </c>
      <c r="E197" s="2">
        <f t="shared" si="15"/>
        <v>3.8333333330228925E-2</v>
      </c>
      <c r="F197" t="str">
        <f>CONCATENATE(INDEX(Telefonkönyv!$A$2:$A$63,MATCH('Hívások (3)'!A197,Telefonkönyv!$C$2:$C$63,0))," ",INDEX(Telefonkönyv!$B$2:$B$63,MATCH('Hívások (3)'!A197,Telefonkönyv!$C$2:$C$63,0)))</f>
        <v>Fosztó Gábor ügyintéző</v>
      </c>
      <c r="G197" s="5">
        <f t="shared" si="16"/>
        <v>4525</v>
      </c>
      <c r="H197" s="11" t="b">
        <f t="shared" si="17"/>
        <v>0</v>
      </c>
      <c r="I197" s="11" t="b">
        <f t="shared" si="18"/>
        <v>0</v>
      </c>
      <c r="J197" s="11" t="b">
        <f t="shared" si="19"/>
        <v>1</v>
      </c>
    </row>
    <row r="198" spans="1:10" x14ac:dyDescent="0.25">
      <c r="A198">
        <v>152</v>
      </c>
      <c r="B198" t="s">
        <v>6</v>
      </c>
      <c r="C198" s="3">
        <v>39973.462523148148</v>
      </c>
      <c r="D198" s="3">
        <v>39973.482685185183</v>
      </c>
      <c r="E198" s="2">
        <f t="shared" si="15"/>
        <v>2.0162037035333924E-2</v>
      </c>
      <c r="F198" t="str">
        <f>CONCATENATE(INDEX(Telefonkönyv!$A$2:$A$63,MATCH('Hívások (3)'!A198,Telefonkönyv!$C$2:$C$63,0))," ",INDEX(Telefonkönyv!$B$2:$B$63,MATCH('Hívások (3)'!A198,Telefonkönyv!$C$2:$C$63,0)))</f>
        <v>Viola Klára ügyintéző</v>
      </c>
      <c r="G198" s="5">
        <f t="shared" si="16"/>
        <v>2445</v>
      </c>
      <c r="H198" s="11" t="b">
        <f t="shared" si="17"/>
        <v>0</v>
      </c>
      <c r="I198" s="11" t="b">
        <f t="shared" si="18"/>
        <v>0</v>
      </c>
      <c r="J198" s="11" t="b">
        <f t="shared" si="19"/>
        <v>1</v>
      </c>
    </row>
    <row r="199" spans="1:10" x14ac:dyDescent="0.25">
      <c r="A199">
        <v>147</v>
      </c>
      <c r="B199" t="s">
        <v>15</v>
      </c>
      <c r="C199" s="3">
        <v>39973.462627314817</v>
      </c>
      <c r="D199" s="3">
        <v>39973.497881944444</v>
      </c>
      <c r="E199" s="2">
        <f t="shared" si="15"/>
        <v>3.5254629627161194E-2</v>
      </c>
      <c r="F199" t="str">
        <f>CONCATENATE(INDEX(Telefonkönyv!$A$2:$A$63,MATCH('Hívások (3)'!A199,Telefonkönyv!$C$2:$C$63,0))," ",INDEX(Telefonkönyv!$B$2:$B$63,MATCH('Hívások (3)'!A199,Telefonkönyv!$C$2:$C$63,0)))</f>
        <v>Holman Edit felsővezető</v>
      </c>
      <c r="G199" s="5">
        <f t="shared" si="16"/>
        <v>4395</v>
      </c>
      <c r="H199" s="11" t="b">
        <f t="shared" si="17"/>
        <v>0</v>
      </c>
      <c r="I199" s="11" t="b">
        <f t="shared" si="18"/>
        <v>0</v>
      </c>
      <c r="J199" s="11" t="b">
        <f t="shared" si="19"/>
        <v>1</v>
      </c>
    </row>
    <row r="200" spans="1:10" x14ac:dyDescent="0.25">
      <c r="A200">
        <v>104</v>
      </c>
      <c r="B200" t="s">
        <v>5</v>
      </c>
      <c r="C200" s="3">
        <v>39973.463576388887</v>
      </c>
      <c r="D200" s="3">
        <v>39973.475243055553</v>
      </c>
      <c r="E200" s="2">
        <f t="shared" si="15"/>
        <v>1.1666666665405501E-2</v>
      </c>
      <c r="F200" t="str">
        <f>CONCATENATE(INDEX(Telefonkönyv!$A$2:$A$63,MATCH('Hívások (3)'!A200,Telefonkönyv!$C$2:$C$63,0))," ",INDEX(Telefonkönyv!$B$2:$B$63,MATCH('Hívások (3)'!A200,Telefonkönyv!$C$2:$C$63,0)))</f>
        <v>Laki Tamara ügyintéző</v>
      </c>
      <c r="G200" s="5">
        <f t="shared" si="16"/>
        <v>1405</v>
      </c>
      <c r="H200" s="11" t="b">
        <f t="shared" si="17"/>
        <v>0</v>
      </c>
      <c r="I200" s="11" t="b">
        <f t="shared" si="18"/>
        <v>0</v>
      </c>
      <c r="J200" s="11" t="b">
        <f t="shared" si="19"/>
        <v>1</v>
      </c>
    </row>
    <row r="201" spans="1:10" x14ac:dyDescent="0.25">
      <c r="A201">
        <v>140</v>
      </c>
      <c r="B201" t="s">
        <v>5</v>
      </c>
      <c r="C201" s="3">
        <v>39973.464305555557</v>
      </c>
      <c r="D201" s="3">
        <v>39973.471180555556</v>
      </c>
      <c r="E201" s="2">
        <f t="shared" si="15"/>
        <v>6.8749999991268851E-3</v>
      </c>
      <c r="F201" t="str">
        <f>CONCATENATE(INDEX(Telefonkönyv!$A$2:$A$63,MATCH('Hívások (3)'!A201,Telefonkönyv!$C$2:$C$63,0))," ",INDEX(Telefonkönyv!$B$2:$B$63,MATCH('Hívások (3)'!A201,Telefonkönyv!$C$2:$C$63,0)))</f>
        <v>Szunomár Flóra ügyintéző</v>
      </c>
      <c r="G201" s="5">
        <f t="shared" si="16"/>
        <v>845</v>
      </c>
      <c r="H201" s="11" t="b">
        <f t="shared" si="17"/>
        <v>0</v>
      </c>
      <c r="I201" s="11" t="b">
        <f t="shared" si="18"/>
        <v>0</v>
      </c>
      <c r="J201" s="11" t="b">
        <f t="shared" si="19"/>
        <v>1</v>
      </c>
    </row>
    <row r="202" spans="1:10" x14ac:dyDescent="0.25">
      <c r="A202">
        <v>101</v>
      </c>
      <c r="B202" t="s">
        <v>11</v>
      </c>
      <c r="C202" s="3">
        <v>39973.466898148145</v>
      </c>
      <c r="D202" s="3">
        <v>39973.473726851851</v>
      </c>
      <c r="E202" s="2">
        <f t="shared" si="15"/>
        <v>6.8287037065601908E-3</v>
      </c>
      <c r="F202" t="str">
        <f>CONCATENATE(INDEX(Telefonkönyv!$A$2:$A$63,MATCH('Hívások (3)'!A202,Telefonkönyv!$C$2:$C$63,0))," ",INDEX(Telefonkönyv!$B$2:$B$63,MATCH('Hívások (3)'!A202,Telefonkönyv!$C$2:$C$63,0)))</f>
        <v>Szatmári Miklós ügyintéző</v>
      </c>
      <c r="G202" s="5">
        <f t="shared" si="16"/>
        <v>845</v>
      </c>
      <c r="H202" s="11" t="b">
        <f t="shared" si="17"/>
        <v>0</v>
      </c>
      <c r="I202" s="11" t="b">
        <f t="shared" si="18"/>
        <v>0</v>
      </c>
      <c r="J202" s="11" t="b">
        <f t="shared" si="19"/>
        <v>1</v>
      </c>
    </row>
    <row r="203" spans="1:10" x14ac:dyDescent="0.25">
      <c r="A203">
        <v>108</v>
      </c>
      <c r="B203" t="s">
        <v>13</v>
      </c>
      <c r="C203" s="3">
        <v>39973.469270833331</v>
      </c>
      <c r="D203" s="3">
        <v>39973.470914351848</v>
      </c>
      <c r="E203" s="2">
        <f t="shared" si="15"/>
        <v>1.6435185170848854E-3</v>
      </c>
      <c r="F203" t="str">
        <f>CONCATENATE(INDEX(Telefonkönyv!$A$2:$A$63,MATCH('Hívások (3)'!A203,Telefonkönyv!$C$2:$C$63,0))," ",INDEX(Telefonkönyv!$B$2:$B$63,MATCH('Hívások (3)'!A203,Telefonkönyv!$C$2:$C$63,0)))</f>
        <v>Csurai Fruzsina ügyintéző</v>
      </c>
      <c r="G203" s="5">
        <f t="shared" si="16"/>
        <v>285</v>
      </c>
      <c r="H203" s="11" t="b">
        <f t="shared" si="17"/>
        <v>0</v>
      </c>
      <c r="I203" s="11" t="b">
        <f t="shared" si="18"/>
        <v>0</v>
      </c>
      <c r="J203" s="11" t="b">
        <f t="shared" si="19"/>
        <v>1</v>
      </c>
    </row>
    <row r="204" spans="1:10" x14ac:dyDescent="0.25">
      <c r="A204">
        <v>116</v>
      </c>
      <c r="B204" t="s">
        <v>9</v>
      </c>
      <c r="C204" s="3">
        <v>39973.470439814817</v>
      </c>
      <c r="D204" s="3">
        <v>39973.490347222221</v>
      </c>
      <c r="E204" s="2">
        <f t="shared" si="15"/>
        <v>1.9907407404389232E-2</v>
      </c>
      <c r="F204" t="str">
        <f>CONCATENATE(INDEX(Telefonkönyv!$A$2:$A$63,MATCH('Hívások (3)'!A204,Telefonkönyv!$C$2:$C$63,0))," ",INDEX(Telefonkönyv!$B$2:$B$63,MATCH('Hívások (3)'!A204,Telefonkönyv!$C$2:$C$63,0)))</f>
        <v>Mák Anna ügyintéző</v>
      </c>
      <c r="G204" s="5">
        <f t="shared" si="16"/>
        <v>2225</v>
      </c>
      <c r="H204" s="11" t="b">
        <f t="shared" si="17"/>
        <v>0</v>
      </c>
      <c r="I204" s="11" t="b">
        <f t="shared" si="18"/>
        <v>0</v>
      </c>
      <c r="J204" s="11" t="b">
        <f t="shared" si="19"/>
        <v>1</v>
      </c>
    </row>
    <row r="205" spans="1:10" x14ac:dyDescent="0.25">
      <c r="A205">
        <v>128</v>
      </c>
      <c r="B205" t="s">
        <v>4</v>
      </c>
      <c r="C205" s="3">
        <v>39973.473321759258</v>
      </c>
      <c r="D205" s="3">
        <v>39973.501203703701</v>
      </c>
      <c r="E205" s="2">
        <f t="shared" si="15"/>
        <v>2.7881944442924578E-2</v>
      </c>
      <c r="F205" t="str">
        <f>CONCATENATE(INDEX(Telefonkönyv!$A$2:$A$63,MATCH('Hívások (3)'!A205,Telefonkönyv!$C$2:$C$63,0))," ",INDEX(Telefonkönyv!$B$2:$B$63,MATCH('Hívások (3)'!A205,Telefonkönyv!$C$2:$C$63,0)))</f>
        <v>Fogarasi Éva ügyintéző</v>
      </c>
      <c r="G205" s="5">
        <f t="shared" si="16"/>
        <v>2930</v>
      </c>
      <c r="H205" s="11" t="b">
        <f t="shared" si="17"/>
        <v>0</v>
      </c>
      <c r="I205" s="11" t="b">
        <f t="shared" si="18"/>
        <v>0</v>
      </c>
      <c r="J205" s="11" t="b">
        <f t="shared" si="19"/>
        <v>1</v>
      </c>
    </row>
    <row r="206" spans="1:10" x14ac:dyDescent="0.25">
      <c r="A206">
        <v>159</v>
      </c>
      <c r="B206" t="s">
        <v>4</v>
      </c>
      <c r="C206" s="3">
        <v>39973.473668981482</v>
      </c>
      <c r="D206" s="3">
        <v>39973.498124999998</v>
      </c>
      <c r="E206" s="2">
        <f t="shared" si="15"/>
        <v>2.4456018516502809E-2</v>
      </c>
      <c r="F206" t="str">
        <f>CONCATENATE(INDEX(Telefonkönyv!$A$2:$A$63,MATCH('Hívások (3)'!A206,Telefonkönyv!$C$2:$C$63,0))," ",INDEX(Telefonkönyv!$B$2:$B$63,MATCH('Hívások (3)'!A206,Telefonkönyv!$C$2:$C$63,0)))</f>
        <v>Pap Nikolett ügyintéző</v>
      </c>
      <c r="G206" s="5">
        <f t="shared" si="16"/>
        <v>2580</v>
      </c>
      <c r="H206" s="11" t="b">
        <f t="shared" si="17"/>
        <v>0</v>
      </c>
      <c r="I206" s="11" t="b">
        <f t="shared" si="18"/>
        <v>0</v>
      </c>
      <c r="J206" s="11" t="b">
        <f t="shared" si="19"/>
        <v>1</v>
      </c>
    </row>
    <row r="207" spans="1:10" x14ac:dyDescent="0.25">
      <c r="A207">
        <v>108</v>
      </c>
      <c r="B207" t="s">
        <v>13</v>
      </c>
      <c r="C207" s="3">
        <v>39973.474780092591</v>
      </c>
      <c r="D207" s="3">
        <v>39973.49591435185</v>
      </c>
      <c r="E207" s="2">
        <f t="shared" si="15"/>
        <v>2.1134259259270038E-2</v>
      </c>
      <c r="F207" t="str">
        <f>CONCATENATE(INDEX(Telefonkönyv!$A$2:$A$63,MATCH('Hívások (3)'!A207,Telefonkönyv!$C$2:$C$63,0))," ",INDEX(Telefonkönyv!$B$2:$B$63,MATCH('Hívások (3)'!A207,Telefonkönyv!$C$2:$C$63,0)))</f>
        <v>Csurai Fruzsina ügyintéző</v>
      </c>
      <c r="G207" s="5">
        <f t="shared" si="16"/>
        <v>2525</v>
      </c>
      <c r="H207" s="11" t="b">
        <f t="shared" si="17"/>
        <v>0</v>
      </c>
      <c r="I207" s="11" t="b">
        <f t="shared" si="18"/>
        <v>0</v>
      </c>
      <c r="J207" s="11" t="b">
        <f t="shared" si="19"/>
        <v>1</v>
      </c>
    </row>
    <row r="208" spans="1:10" x14ac:dyDescent="0.25">
      <c r="A208">
        <v>134</v>
      </c>
      <c r="B208" t="s">
        <v>4</v>
      </c>
      <c r="C208" s="3">
        <v>39973.476238425923</v>
      </c>
      <c r="D208" s="3">
        <v>39973.484988425924</v>
      </c>
      <c r="E208" s="2">
        <f t="shared" si="15"/>
        <v>8.7500000008731149E-3</v>
      </c>
      <c r="F208" t="str">
        <f>CONCATENATE(INDEX(Telefonkönyv!$A$2:$A$63,MATCH('Hívások (3)'!A208,Telefonkönyv!$C$2:$C$63,0))," ",INDEX(Telefonkönyv!$B$2:$B$63,MATCH('Hívások (3)'!A208,Telefonkönyv!$C$2:$C$63,0)))</f>
        <v>Kurinyec Kinga ügyintéző</v>
      </c>
      <c r="G208" s="5">
        <f t="shared" si="16"/>
        <v>970</v>
      </c>
      <c r="H208" s="11" t="b">
        <f t="shared" si="17"/>
        <v>0</v>
      </c>
      <c r="I208" s="11" t="b">
        <f t="shared" si="18"/>
        <v>0</v>
      </c>
      <c r="J208" s="11" t="b">
        <f t="shared" si="19"/>
        <v>1</v>
      </c>
    </row>
    <row r="209" spans="1:10" x14ac:dyDescent="0.25">
      <c r="A209">
        <v>140</v>
      </c>
      <c r="B209" t="s">
        <v>5</v>
      </c>
      <c r="C209" s="3">
        <v>39973.481469907405</v>
      </c>
      <c r="D209" s="3">
        <v>39973.502800925926</v>
      </c>
      <c r="E209" s="2">
        <f t="shared" si="15"/>
        <v>2.1331018520868383E-2</v>
      </c>
      <c r="F209" t="str">
        <f>CONCATENATE(INDEX(Telefonkönyv!$A$2:$A$63,MATCH('Hívások (3)'!A209,Telefonkönyv!$C$2:$C$63,0))," ",INDEX(Telefonkönyv!$B$2:$B$63,MATCH('Hívások (3)'!A209,Telefonkönyv!$C$2:$C$63,0)))</f>
        <v>Szunomár Flóra ügyintéző</v>
      </c>
      <c r="G209" s="5">
        <f t="shared" si="16"/>
        <v>2525</v>
      </c>
      <c r="H209" s="11" t="b">
        <f t="shared" si="17"/>
        <v>0</v>
      </c>
      <c r="I209" s="11" t="b">
        <f t="shared" si="18"/>
        <v>0</v>
      </c>
      <c r="J209" s="11" t="b">
        <f t="shared" si="19"/>
        <v>1</v>
      </c>
    </row>
    <row r="210" spans="1:10" x14ac:dyDescent="0.25">
      <c r="A210">
        <v>101</v>
      </c>
      <c r="B210" t="s">
        <v>11</v>
      </c>
      <c r="C210" s="3">
        <v>39973.487118055556</v>
      </c>
      <c r="D210" s="3">
        <v>39973.498576388891</v>
      </c>
      <c r="E210" s="2">
        <f t="shared" si="15"/>
        <v>1.1458333334303461E-2</v>
      </c>
      <c r="F210" t="str">
        <f>CONCATENATE(INDEX(Telefonkönyv!$A$2:$A$63,MATCH('Hívások (3)'!A210,Telefonkönyv!$C$2:$C$63,0))," ",INDEX(Telefonkönyv!$B$2:$B$63,MATCH('Hívások (3)'!A210,Telefonkönyv!$C$2:$C$63,0)))</f>
        <v>Szatmári Miklós ügyintéző</v>
      </c>
      <c r="G210" s="5">
        <f t="shared" si="16"/>
        <v>1405</v>
      </c>
      <c r="H210" s="11" t="b">
        <f t="shared" si="17"/>
        <v>0</v>
      </c>
      <c r="I210" s="11" t="b">
        <f t="shared" si="18"/>
        <v>0</v>
      </c>
      <c r="J210" s="11" t="b">
        <f t="shared" si="19"/>
        <v>1</v>
      </c>
    </row>
    <row r="211" spans="1:10" x14ac:dyDescent="0.25">
      <c r="A211">
        <v>129</v>
      </c>
      <c r="B211" t="s">
        <v>9</v>
      </c>
      <c r="C211" s="3">
        <v>39973.495844907404</v>
      </c>
      <c r="D211" s="3">
        <v>39973.534421296295</v>
      </c>
      <c r="E211" s="2">
        <f t="shared" si="15"/>
        <v>3.8576388891669922E-2</v>
      </c>
      <c r="F211" t="str">
        <f>CONCATENATE(INDEX(Telefonkönyv!$A$2:$A$63,MATCH('Hívások (3)'!A211,Telefonkönyv!$C$2:$C$63,0))," ",INDEX(Telefonkönyv!$B$2:$B$63,MATCH('Hívások (3)'!A211,Telefonkönyv!$C$2:$C$63,0)))</f>
        <v>Huszár Ildikó középvezető</v>
      </c>
      <c r="G211" s="5">
        <f t="shared" si="16"/>
        <v>4250</v>
      </c>
      <c r="H211" s="11" t="b">
        <f t="shared" si="17"/>
        <v>0</v>
      </c>
      <c r="I211" s="11" t="b">
        <f t="shared" si="18"/>
        <v>0</v>
      </c>
      <c r="J211" s="11" t="b">
        <f t="shared" si="19"/>
        <v>1</v>
      </c>
    </row>
    <row r="212" spans="1:10" x14ac:dyDescent="0.25">
      <c r="A212">
        <v>144</v>
      </c>
      <c r="B212" t="s">
        <v>14</v>
      </c>
      <c r="C212" s="3">
        <v>39973.500324074077</v>
      </c>
      <c r="D212" s="3">
        <v>39973.504953703705</v>
      </c>
      <c r="E212" s="2">
        <f t="shared" si="15"/>
        <v>4.6296296277432702E-3</v>
      </c>
      <c r="F212" t="str">
        <f>CONCATENATE(INDEX(Telefonkönyv!$A$2:$A$63,MATCH('Hívások (3)'!A212,Telefonkönyv!$C$2:$C$63,0))," ",INDEX(Telefonkönyv!$B$2:$B$63,MATCH('Hívások (3)'!A212,Telefonkönyv!$C$2:$C$63,0)))</f>
        <v>Bózsing Gergely ügyintéző</v>
      </c>
      <c r="G212" s="5">
        <f t="shared" si="16"/>
        <v>605</v>
      </c>
      <c r="H212" s="11" t="b">
        <f t="shared" si="17"/>
        <v>0</v>
      </c>
      <c r="I212" s="11" t="b">
        <f t="shared" si="18"/>
        <v>0</v>
      </c>
      <c r="J212" s="11" t="b">
        <f t="shared" si="19"/>
        <v>1</v>
      </c>
    </row>
    <row r="213" spans="1:10" x14ac:dyDescent="0.25">
      <c r="A213">
        <v>126</v>
      </c>
      <c r="B213" t="s">
        <v>4</v>
      </c>
      <c r="C213" s="3">
        <v>39973.50271990741</v>
      </c>
      <c r="D213" s="3">
        <v>39973.537847222222</v>
      </c>
      <c r="E213" s="2">
        <f t="shared" si="15"/>
        <v>3.5127314811688848E-2</v>
      </c>
      <c r="F213" t="str">
        <f>CONCATENATE(INDEX(Telefonkönyv!$A$2:$A$63,MATCH('Hívások (3)'!A213,Telefonkönyv!$C$2:$C$63,0))," ",INDEX(Telefonkönyv!$B$2:$B$63,MATCH('Hívások (3)'!A213,Telefonkönyv!$C$2:$C$63,0)))</f>
        <v>Hadviga Márton ügyintéző</v>
      </c>
      <c r="G213" s="5">
        <f t="shared" si="16"/>
        <v>3630</v>
      </c>
      <c r="H213" s="11" t="b">
        <f t="shared" si="17"/>
        <v>0</v>
      </c>
      <c r="I213" s="11" t="b">
        <f t="shared" si="18"/>
        <v>0</v>
      </c>
      <c r="J213" s="11" t="b">
        <f t="shared" si="19"/>
        <v>1</v>
      </c>
    </row>
    <row r="214" spans="1:10" x14ac:dyDescent="0.25">
      <c r="A214">
        <v>160</v>
      </c>
      <c r="B214" t="s">
        <v>14</v>
      </c>
      <c r="C214" s="3">
        <v>39973.504293981481</v>
      </c>
      <c r="D214" s="3">
        <v>39973.531967592593</v>
      </c>
      <c r="E214" s="2">
        <f t="shared" si="15"/>
        <v>2.7673611111822538E-2</v>
      </c>
      <c r="F214" t="str">
        <f>CONCATENATE(INDEX(Telefonkönyv!$A$2:$A$63,MATCH('Hívások (3)'!A214,Telefonkönyv!$C$2:$C$63,0))," ",INDEX(Telefonkönyv!$B$2:$B$63,MATCH('Hívások (3)'!A214,Telefonkönyv!$C$2:$C$63,0)))</f>
        <v>Fosztó Gábor ügyintéző</v>
      </c>
      <c r="G214" s="5">
        <f t="shared" si="16"/>
        <v>3245</v>
      </c>
      <c r="H214" s="11" t="b">
        <f t="shared" si="17"/>
        <v>0</v>
      </c>
      <c r="I214" s="11" t="b">
        <f t="shared" si="18"/>
        <v>0</v>
      </c>
      <c r="J214" s="11" t="b">
        <f t="shared" si="19"/>
        <v>1</v>
      </c>
    </row>
    <row r="215" spans="1:10" x14ac:dyDescent="0.25">
      <c r="A215">
        <v>144</v>
      </c>
      <c r="B215" t="s">
        <v>14</v>
      </c>
      <c r="C215" s="3">
        <v>39973.505231481482</v>
      </c>
      <c r="D215" s="3">
        <v>39973.526400462964</v>
      </c>
      <c r="E215" s="2">
        <f t="shared" si="15"/>
        <v>2.1168981482333038E-2</v>
      </c>
      <c r="F215" t="str">
        <f>CONCATENATE(INDEX(Telefonkönyv!$A$2:$A$63,MATCH('Hívások (3)'!A215,Telefonkönyv!$C$2:$C$63,0))," ",INDEX(Telefonkönyv!$B$2:$B$63,MATCH('Hívások (3)'!A215,Telefonkönyv!$C$2:$C$63,0)))</f>
        <v>Bózsing Gergely ügyintéző</v>
      </c>
      <c r="G215" s="5">
        <f t="shared" si="16"/>
        <v>2525</v>
      </c>
      <c r="H215" s="11" t="b">
        <f t="shared" si="17"/>
        <v>0</v>
      </c>
      <c r="I215" s="11" t="b">
        <f t="shared" si="18"/>
        <v>0</v>
      </c>
      <c r="J215" s="11" t="b">
        <f t="shared" si="19"/>
        <v>1</v>
      </c>
    </row>
    <row r="216" spans="1:10" x14ac:dyDescent="0.25">
      <c r="A216">
        <v>121</v>
      </c>
      <c r="B216" t="s">
        <v>7</v>
      </c>
      <c r="C216" s="3">
        <v>39973.509328703702</v>
      </c>
      <c r="D216" s="3">
        <v>39973.516388888886</v>
      </c>
      <c r="E216" s="2">
        <f t="shared" si="15"/>
        <v>7.0601851839455776E-3</v>
      </c>
      <c r="F216" t="str">
        <f>CONCATENATE(INDEX(Telefonkönyv!$A$2:$A$63,MATCH('Hívások (3)'!A216,Telefonkönyv!$C$2:$C$63,0))," ",INDEX(Telefonkönyv!$B$2:$B$63,MATCH('Hívások (3)'!A216,Telefonkönyv!$C$2:$C$63,0)))</f>
        <v>Palles Katalin ügyintéző</v>
      </c>
      <c r="G216" s="5">
        <f t="shared" si="16"/>
        <v>875</v>
      </c>
      <c r="H216" s="11" t="b">
        <f t="shared" si="17"/>
        <v>0</v>
      </c>
      <c r="I216" s="11" t="b">
        <f t="shared" si="18"/>
        <v>0</v>
      </c>
      <c r="J216" s="11" t="b">
        <f t="shared" si="19"/>
        <v>1</v>
      </c>
    </row>
    <row r="217" spans="1:10" x14ac:dyDescent="0.25">
      <c r="A217">
        <v>145</v>
      </c>
      <c r="B217" t="s">
        <v>12</v>
      </c>
      <c r="C217" s="3">
        <v>39973.50949074074</v>
      </c>
      <c r="D217" s="3">
        <v>39973.536157407405</v>
      </c>
      <c r="E217" s="2">
        <f t="shared" si="15"/>
        <v>2.6666666664823424E-2</v>
      </c>
      <c r="F217" t="str">
        <f>CONCATENATE(INDEX(Telefonkönyv!$A$2:$A$63,MATCH('Hívások (3)'!A217,Telefonkönyv!$C$2:$C$63,0))," ",INDEX(Telefonkönyv!$B$2:$B$63,MATCH('Hívások (3)'!A217,Telefonkönyv!$C$2:$C$63,0)))</f>
        <v>Bednai Linda ügyintéző</v>
      </c>
      <c r="G217" s="5">
        <f t="shared" si="16"/>
        <v>2975</v>
      </c>
      <c r="H217" s="11" t="b">
        <f t="shared" si="17"/>
        <v>0</v>
      </c>
      <c r="I217" s="11" t="b">
        <f t="shared" si="18"/>
        <v>0</v>
      </c>
      <c r="J217" s="11" t="b">
        <f t="shared" si="19"/>
        <v>1</v>
      </c>
    </row>
    <row r="218" spans="1:10" x14ac:dyDescent="0.25">
      <c r="A218">
        <v>101</v>
      </c>
      <c r="B218" t="s">
        <v>11</v>
      </c>
      <c r="C218" s="3">
        <v>39973.512754629628</v>
      </c>
      <c r="D218" s="3">
        <v>39973.539884259262</v>
      </c>
      <c r="E218" s="2">
        <f t="shared" si="15"/>
        <v>2.7129629634146113E-2</v>
      </c>
      <c r="F218" t="str">
        <f>CONCATENATE(INDEX(Telefonkönyv!$A$2:$A$63,MATCH('Hívások (3)'!A218,Telefonkönyv!$C$2:$C$63,0))," ",INDEX(Telefonkönyv!$B$2:$B$63,MATCH('Hívások (3)'!A218,Telefonkönyv!$C$2:$C$63,0)))</f>
        <v>Szatmári Miklós ügyintéző</v>
      </c>
      <c r="G218" s="5">
        <f t="shared" si="16"/>
        <v>3245</v>
      </c>
      <c r="H218" s="11" t="b">
        <f t="shared" si="17"/>
        <v>0</v>
      </c>
      <c r="I218" s="11" t="b">
        <f t="shared" si="18"/>
        <v>0</v>
      </c>
      <c r="J218" s="11" t="b">
        <f t="shared" si="19"/>
        <v>1</v>
      </c>
    </row>
    <row r="219" spans="1:10" x14ac:dyDescent="0.25">
      <c r="A219">
        <v>125</v>
      </c>
      <c r="B219" t="s">
        <v>8</v>
      </c>
      <c r="C219" s="3">
        <v>39973.513796296298</v>
      </c>
      <c r="D219" s="3">
        <v>39973.540416666663</v>
      </c>
      <c r="E219" s="2">
        <f t="shared" si="15"/>
        <v>2.6620370364980772E-2</v>
      </c>
      <c r="F219" t="str">
        <f>CONCATENATE(INDEX(Telefonkönyv!$A$2:$A$63,MATCH('Hívások (3)'!A219,Telefonkönyv!$C$2:$C$63,0))," ",INDEX(Telefonkönyv!$B$2:$B$63,MATCH('Hívások (3)'!A219,Telefonkönyv!$C$2:$C$63,0)))</f>
        <v>Éhes Piroska ügyintéző</v>
      </c>
      <c r="G219" s="5">
        <f t="shared" si="16"/>
        <v>3165</v>
      </c>
      <c r="H219" s="11" t="b">
        <f t="shared" si="17"/>
        <v>0</v>
      </c>
      <c r="I219" s="11" t="b">
        <f t="shared" si="18"/>
        <v>0</v>
      </c>
      <c r="J219" s="11" t="b">
        <f t="shared" si="19"/>
        <v>1</v>
      </c>
    </row>
    <row r="220" spans="1:10" x14ac:dyDescent="0.25">
      <c r="A220">
        <v>117</v>
      </c>
      <c r="B220" t="s">
        <v>5</v>
      </c>
      <c r="C220" s="3">
        <v>39973.514953703707</v>
      </c>
      <c r="D220" s="3">
        <v>39973.545034722221</v>
      </c>
      <c r="E220" s="2">
        <f t="shared" si="15"/>
        <v>3.0081018514465541E-2</v>
      </c>
      <c r="F220" t="str">
        <f>CONCATENATE(INDEX(Telefonkönyv!$A$2:$A$63,MATCH('Hívások (3)'!A220,Telefonkönyv!$C$2:$C$63,0))," ",INDEX(Telefonkönyv!$B$2:$B$63,MATCH('Hívások (3)'!A220,Telefonkönyv!$C$2:$C$63,0)))</f>
        <v>Ordasi Judit ügyintéző</v>
      </c>
      <c r="G220" s="5">
        <f t="shared" si="16"/>
        <v>3565</v>
      </c>
      <c r="H220" s="11" t="b">
        <f t="shared" si="17"/>
        <v>1</v>
      </c>
      <c r="I220" s="11" t="b">
        <f t="shared" si="18"/>
        <v>0</v>
      </c>
      <c r="J220" s="11" t="b">
        <f t="shared" si="19"/>
        <v>0</v>
      </c>
    </row>
    <row r="221" spans="1:10" x14ac:dyDescent="0.25">
      <c r="A221">
        <v>113</v>
      </c>
      <c r="B221" t="s">
        <v>7</v>
      </c>
      <c r="C221" s="3">
        <v>39973.515127314815</v>
      </c>
      <c r="D221" s="3">
        <v>39973.537210648145</v>
      </c>
      <c r="E221" s="2">
        <f t="shared" si="15"/>
        <v>2.2083333329646848E-2</v>
      </c>
      <c r="F221" t="str">
        <f>CONCATENATE(INDEX(Telefonkönyv!$A$2:$A$63,MATCH('Hívások (3)'!A221,Telefonkönyv!$C$2:$C$63,0))," ",INDEX(Telefonkönyv!$B$2:$B$63,MATCH('Hívások (3)'!A221,Telefonkönyv!$C$2:$C$63,0)))</f>
        <v>Toldi Tamás ügyintéző</v>
      </c>
      <c r="G221" s="5">
        <f t="shared" si="16"/>
        <v>2450</v>
      </c>
      <c r="H221" s="11" t="b">
        <f t="shared" si="17"/>
        <v>0</v>
      </c>
      <c r="I221" s="11" t="b">
        <f t="shared" si="18"/>
        <v>0</v>
      </c>
      <c r="J221" s="11" t="b">
        <f t="shared" si="19"/>
        <v>1</v>
      </c>
    </row>
    <row r="222" spans="1:10" x14ac:dyDescent="0.25">
      <c r="A222">
        <v>104</v>
      </c>
      <c r="B222" t="s">
        <v>5</v>
      </c>
      <c r="C222" s="3">
        <v>39973.520335648151</v>
      </c>
      <c r="D222" s="3">
        <v>39973.553587962961</v>
      </c>
      <c r="E222" s="2">
        <f t="shared" si="15"/>
        <v>3.3252314809942618E-2</v>
      </c>
      <c r="F222" t="str">
        <f>CONCATENATE(INDEX(Telefonkönyv!$A$2:$A$63,MATCH('Hívások (3)'!A222,Telefonkönyv!$C$2:$C$63,0))," ",INDEX(Telefonkönyv!$B$2:$B$63,MATCH('Hívások (3)'!A222,Telefonkönyv!$C$2:$C$63,0)))</f>
        <v>Laki Tamara ügyintéző</v>
      </c>
      <c r="G222" s="5">
        <f t="shared" si="16"/>
        <v>3885</v>
      </c>
      <c r="H222" s="11" t="b">
        <f t="shared" si="17"/>
        <v>1</v>
      </c>
      <c r="I222" s="11" t="b">
        <f t="shared" si="18"/>
        <v>0</v>
      </c>
      <c r="J222" s="11" t="b">
        <f t="shared" si="19"/>
        <v>0</v>
      </c>
    </row>
    <row r="223" spans="1:10" x14ac:dyDescent="0.25">
      <c r="A223">
        <v>110</v>
      </c>
      <c r="B223" t="s">
        <v>10</v>
      </c>
      <c r="C223" s="3">
        <v>39973.528912037036</v>
      </c>
      <c r="D223" s="3">
        <v>39973.549872685187</v>
      </c>
      <c r="E223" s="2">
        <f t="shared" si="15"/>
        <v>2.0960648151230998E-2</v>
      </c>
      <c r="F223" t="str">
        <f>CONCATENATE(INDEX(Telefonkönyv!$A$2:$A$63,MATCH('Hívások (3)'!A223,Telefonkönyv!$C$2:$C$63,0))," ",INDEX(Telefonkönyv!$B$2:$B$63,MATCH('Hívások (3)'!A223,Telefonkönyv!$C$2:$C$63,0)))</f>
        <v>Tóth Tímea középvezető</v>
      </c>
      <c r="G223" s="5">
        <f t="shared" si="16"/>
        <v>2695</v>
      </c>
      <c r="H223" s="11" t="b">
        <f t="shared" si="17"/>
        <v>0</v>
      </c>
      <c r="I223" s="11" t="b">
        <f t="shared" si="18"/>
        <v>0</v>
      </c>
      <c r="J223" s="11" t="b">
        <f t="shared" si="19"/>
        <v>1</v>
      </c>
    </row>
    <row r="224" spans="1:10" x14ac:dyDescent="0.25">
      <c r="A224">
        <v>138</v>
      </c>
      <c r="B224" t="s">
        <v>5</v>
      </c>
      <c r="C224" s="3">
        <v>39973.532719907409</v>
      </c>
      <c r="D224" s="3">
        <v>39973.557893518519</v>
      </c>
      <c r="E224" s="2">
        <f t="shared" si="15"/>
        <v>2.5173611109494232E-2</v>
      </c>
      <c r="F224" t="str">
        <f>CONCATENATE(INDEX(Telefonkönyv!$A$2:$A$63,MATCH('Hívások (3)'!A224,Telefonkönyv!$C$2:$C$63,0))," ",INDEX(Telefonkönyv!$B$2:$B$63,MATCH('Hívások (3)'!A224,Telefonkönyv!$C$2:$C$63,0)))</f>
        <v>Cserta Péter ügyintéző</v>
      </c>
      <c r="G224" s="5">
        <f t="shared" si="16"/>
        <v>3005</v>
      </c>
      <c r="H224" s="11" t="b">
        <f t="shared" si="17"/>
        <v>1</v>
      </c>
      <c r="I224" s="11" t="b">
        <f t="shared" si="18"/>
        <v>0</v>
      </c>
      <c r="J224" s="11" t="b">
        <f t="shared" si="19"/>
        <v>0</v>
      </c>
    </row>
    <row r="225" spans="1:10" x14ac:dyDescent="0.25">
      <c r="A225">
        <v>111</v>
      </c>
      <c r="B225" t="s">
        <v>15</v>
      </c>
      <c r="C225" s="3">
        <v>39973.534745370373</v>
      </c>
      <c r="D225" s="3">
        <v>39973.538206018522</v>
      </c>
      <c r="E225" s="2">
        <f t="shared" si="15"/>
        <v>3.4606481494847685E-3</v>
      </c>
      <c r="F225" t="str">
        <f>CONCATENATE(INDEX(Telefonkönyv!$A$2:$A$63,MATCH('Hívások (3)'!A225,Telefonkönyv!$C$2:$C$63,0))," ",INDEX(Telefonkönyv!$B$2:$B$63,MATCH('Hívások (3)'!A225,Telefonkönyv!$C$2:$C$63,0)))</f>
        <v>Badacsonyi Krisztián ügyintéző</v>
      </c>
      <c r="G225" s="5">
        <f t="shared" si="16"/>
        <v>485</v>
      </c>
      <c r="H225" s="11" t="b">
        <f t="shared" si="17"/>
        <v>0</v>
      </c>
      <c r="I225" s="11" t="b">
        <f t="shared" si="18"/>
        <v>0</v>
      </c>
      <c r="J225" s="11" t="b">
        <f t="shared" si="19"/>
        <v>1</v>
      </c>
    </row>
    <row r="226" spans="1:10" x14ac:dyDescent="0.25">
      <c r="A226">
        <v>136</v>
      </c>
      <c r="B226" t="s">
        <v>11</v>
      </c>
      <c r="C226" s="3">
        <v>39973.536481481482</v>
      </c>
      <c r="D226" s="3">
        <v>39973.572060185186</v>
      </c>
      <c r="E226" s="2">
        <f t="shared" si="15"/>
        <v>3.5578703704231884E-2</v>
      </c>
      <c r="F226" t="str">
        <f>CONCATENATE(INDEX(Telefonkönyv!$A$2:$A$63,MATCH('Hívások (3)'!A226,Telefonkönyv!$C$2:$C$63,0))," ",INDEX(Telefonkönyv!$B$2:$B$63,MATCH('Hívások (3)'!A226,Telefonkönyv!$C$2:$C$63,0)))</f>
        <v>Kégli Máté ügyintéző</v>
      </c>
      <c r="G226" s="5">
        <f t="shared" si="16"/>
        <v>4205</v>
      </c>
      <c r="H226" s="11" t="b">
        <f t="shared" si="17"/>
        <v>0</v>
      </c>
      <c r="I226" s="11" t="b">
        <f t="shared" si="18"/>
        <v>0</v>
      </c>
      <c r="J226" s="11" t="b">
        <f t="shared" si="19"/>
        <v>1</v>
      </c>
    </row>
    <row r="227" spans="1:10" x14ac:dyDescent="0.25">
      <c r="A227">
        <v>106</v>
      </c>
      <c r="B227" t="s">
        <v>8</v>
      </c>
      <c r="C227" s="3">
        <v>39973.538854166669</v>
      </c>
      <c r="D227" s="3">
        <v>39973.576354166667</v>
      </c>
      <c r="E227" s="2">
        <f t="shared" si="15"/>
        <v>3.7499999998544808E-2</v>
      </c>
      <c r="F227" t="str">
        <f>CONCATENATE(INDEX(Telefonkönyv!$A$2:$A$63,MATCH('Hívások (3)'!A227,Telefonkönyv!$C$2:$C$63,0))," ",INDEX(Telefonkönyv!$B$2:$B$63,MATCH('Hívások (3)'!A227,Telefonkönyv!$C$2:$C$63,0)))</f>
        <v>Kalincsák Hanga ügyintéző</v>
      </c>
      <c r="G227" s="5">
        <f t="shared" si="16"/>
        <v>4365</v>
      </c>
      <c r="H227" s="11" t="b">
        <f t="shared" si="17"/>
        <v>1</v>
      </c>
      <c r="I227" s="11" t="b">
        <f t="shared" si="18"/>
        <v>0</v>
      </c>
      <c r="J227" s="11" t="b">
        <f t="shared" si="19"/>
        <v>0</v>
      </c>
    </row>
    <row r="228" spans="1:10" x14ac:dyDescent="0.25">
      <c r="A228">
        <v>102</v>
      </c>
      <c r="B228" t="s">
        <v>11</v>
      </c>
      <c r="C228" s="3">
        <v>39973.549108796295</v>
      </c>
      <c r="D228" s="3">
        <v>39973.582280092596</v>
      </c>
      <c r="E228" s="2">
        <f t="shared" si="15"/>
        <v>3.3171296301588882E-2</v>
      </c>
      <c r="F228" t="str">
        <f>CONCATENATE(INDEX(Telefonkönyv!$A$2:$A$63,MATCH('Hívások (3)'!A228,Telefonkönyv!$C$2:$C$63,0))," ",INDEX(Telefonkönyv!$B$2:$B$63,MATCH('Hívások (3)'!A228,Telefonkönyv!$C$2:$C$63,0)))</f>
        <v>Csurgó Tivadar ügyintéző</v>
      </c>
      <c r="G228" s="5">
        <f t="shared" si="16"/>
        <v>3885</v>
      </c>
      <c r="H228" s="11" t="b">
        <f t="shared" si="17"/>
        <v>0</v>
      </c>
      <c r="I228" s="11" t="b">
        <f t="shared" si="18"/>
        <v>0</v>
      </c>
      <c r="J228" s="11" t="b">
        <f t="shared" si="19"/>
        <v>1</v>
      </c>
    </row>
    <row r="229" spans="1:10" x14ac:dyDescent="0.25">
      <c r="A229">
        <v>121</v>
      </c>
      <c r="B229" t="s">
        <v>7</v>
      </c>
      <c r="C229" s="3">
        <v>39973.555335648147</v>
      </c>
      <c r="D229" s="3">
        <v>39973.567083333335</v>
      </c>
      <c r="E229" s="2">
        <f t="shared" si="15"/>
        <v>1.1747685188311152E-2</v>
      </c>
      <c r="F229" t="str">
        <f>CONCATENATE(INDEX(Telefonkönyv!$A$2:$A$63,MATCH('Hívások (3)'!A229,Telefonkönyv!$C$2:$C$63,0))," ",INDEX(Telefonkönyv!$B$2:$B$63,MATCH('Hívások (3)'!A229,Telefonkönyv!$C$2:$C$63,0)))</f>
        <v>Palles Katalin ügyintéző</v>
      </c>
      <c r="G229" s="5">
        <f t="shared" si="16"/>
        <v>1325</v>
      </c>
      <c r="H229" s="11" t="b">
        <f t="shared" si="17"/>
        <v>0</v>
      </c>
      <c r="I229" s="11" t="b">
        <f t="shared" si="18"/>
        <v>0</v>
      </c>
      <c r="J229" s="11" t="b">
        <f t="shared" si="19"/>
        <v>1</v>
      </c>
    </row>
    <row r="230" spans="1:10" x14ac:dyDescent="0.25">
      <c r="A230">
        <v>137</v>
      </c>
      <c r="B230" t="s">
        <v>9</v>
      </c>
      <c r="C230" s="3">
        <v>39973.555902777778</v>
      </c>
      <c r="D230" s="3">
        <v>39973.565023148149</v>
      </c>
      <c r="E230" s="2">
        <f t="shared" si="15"/>
        <v>9.1203703705104999E-3</v>
      </c>
      <c r="F230" t="str">
        <f>CONCATENATE(INDEX(Telefonkönyv!$A$2:$A$63,MATCH('Hívások (3)'!A230,Telefonkönyv!$C$2:$C$63,0))," ",INDEX(Telefonkönyv!$B$2:$B$63,MATCH('Hívások (3)'!A230,Telefonkönyv!$C$2:$C$63,0)))</f>
        <v>Bertalan József ügyintéző</v>
      </c>
      <c r="G230" s="5">
        <f t="shared" si="16"/>
        <v>1100</v>
      </c>
      <c r="H230" s="11" t="b">
        <f t="shared" si="17"/>
        <v>0</v>
      </c>
      <c r="I230" s="11" t="b">
        <f t="shared" si="18"/>
        <v>0</v>
      </c>
      <c r="J230" s="11" t="b">
        <f t="shared" si="19"/>
        <v>1</v>
      </c>
    </row>
    <row r="231" spans="1:10" x14ac:dyDescent="0.25">
      <c r="A231">
        <v>113</v>
      </c>
      <c r="B231" t="s">
        <v>7</v>
      </c>
      <c r="C231" s="3">
        <v>39973.556539351855</v>
      </c>
      <c r="D231" s="3">
        <v>39973.556701388887</v>
      </c>
      <c r="E231" s="2">
        <f t="shared" si="15"/>
        <v>1.6203703125938773E-4</v>
      </c>
      <c r="F231" t="str">
        <f>CONCATENATE(INDEX(Telefonkönyv!$A$2:$A$63,MATCH('Hívások (3)'!A231,Telefonkönyv!$C$2:$C$63,0))," ",INDEX(Telefonkönyv!$B$2:$B$63,MATCH('Hívások (3)'!A231,Telefonkönyv!$C$2:$C$63,0)))</f>
        <v>Toldi Tamás ügyintéző</v>
      </c>
      <c r="G231" s="5">
        <f t="shared" si="16"/>
        <v>125</v>
      </c>
      <c r="H231" s="11" t="b">
        <f t="shared" si="17"/>
        <v>0</v>
      </c>
      <c r="I231" s="11" t="b">
        <f t="shared" si="18"/>
        <v>0</v>
      </c>
      <c r="J231" s="11" t="b">
        <f t="shared" si="19"/>
        <v>1</v>
      </c>
    </row>
    <row r="232" spans="1:10" x14ac:dyDescent="0.25">
      <c r="A232">
        <v>132</v>
      </c>
      <c r="B232" t="s">
        <v>5</v>
      </c>
      <c r="C232" s="3">
        <v>39973.558275462965</v>
      </c>
      <c r="D232" s="3">
        <v>39973.575196759259</v>
      </c>
      <c r="E232" s="2">
        <f t="shared" si="15"/>
        <v>1.6921296293730848E-2</v>
      </c>
      <c r="F232" t="str">
        <f>CONCATENATE(INDEX(Telefonkönyv!$A$2:$A$63,MATCH('Hívások (3)'!A232,Telefonkönyv!$C$2:$C$63,0))," ",INDEX(Telefonkönyv!$B$2:$B$63,MATCH('Hívások (3)'!A232,Telefonkönyv!$C$2:$C$63,0)))</f>
        <v>Pap Zsófia ügyintéző</v>
      </c>
      <c r="G232" s="5">
        <f t="shared" si="16"/>
        <v>2045</v>
      </c>
      <c r="H232" s="11" t="b">
        <f t="shared" si="17"/>
        <v>0</v>
      </c>
      <c r="I232" s="11" t="b">
        <f t="shared" si="18"/>
        <v>0</v>
      </c>
      <c r="J232" s="11" t="b">
        <f t="shared" si="19"/>
        <v>0</v>
      </c>
    </row>
    <row r="233" spans="1:10" x14ac:dyDescent="0.25">
      <c r="A233">
        <v>119</v>
      </c>
      <c r="B233" t="s">
        <v>10</v>
      </c>
      <c r="C233" s="3">
        <v>39973.559467592589</v>
      </c>
      <c r="D233" s="3">
        <v>39973.56658564815</v>
      </c>
      <c r="E233" s="2">
        <f t="shared" si="15"/>
        <v>7.1180555605678819E-3</v>
      </c>
      <c r="F233" t="str">
        <f>CONCATENATE(INDEX(Telefonkönyv!$A$2:$A$63,MATCH('Hívások (3)'!A233,Telefonkönyv!$C$2:$C$63,0))," ",INDEX(Telefonkönyv!$B$2:$B$63,MATCH('Hívások (3)'!A233,Telefonkönyv!$C$2:$C$63,0)))</f>
        <v>Kövér Krisztina ügyintéző</v>
      </c>
      <c r="G233" s="5">
        <f t="shared" si="16"/>
        <v>995</v>
      </c>
      <c r="H233" s="11" t="b">
        <f t="shared" si="17"/>
        <v>0</v>
      </c>
      <c r="I233" s="11" t="b">
        <f t="shared" si="18"/>
        <v>0</v>
      </c>
      <c r="J233" s="11" t="b">
        <f t="shared" si="19"/>
        <v>1</v>
      </c>
    </row>
    <row r="234" spans="1:10" x14ac:dyDescent="0.25">
      <c r="A234">
        <v>117</v>
      </c>
      <c r="B234" t="s">
        <v>5</v>
      </c>
      <c r="C234" s="3">
        <v>39973.561296296299</v>
      </c>
      <c r="D234" s="3">
        <v>39973.58488425926</v>
      </c>
      <c r="E234" s="2">
        <f t="shared" si="15"/>
        <v>2.3587962961755693E-2</v>
      </c>
      <c r="F234" t="str">
        <f>CONCATENATE(INDEX(Telefonkönyv!$A$2:$A$63,MATCH('Hívások (3)'!A234,Telefonkönyv!$C$2:$C$63,0))," ",INDEX(Telefonkönyv!$B$2:$B$63,MATCH('Hívások (3)'!A234,Telefonkönyv!$C$2:$C$63,0)))</f>
        <v>Ordasi Judit ügyintéző</v>
      </c>
      <c r="G234" s="5">
        <f t="shared" si="16"/>
        <v>2765</v>
      </c>
      <c r="H234" s="11" t="b">
        <f t="shared" si="17"/>
        <v>0</v>
      </c>
      <c r="I234" s="11" t="b">
        <f t="shared" si="18"/>
        <v>0</v>
      </c>
      <c r="J234" s="11" t="b">
        <f t="shared" si="19"/>
        <v>0</v>
      </c>
    </row>
    <row r="235" spans="1:10" x14ac:dyDescent="0.25">
      <c r="A235">
        <v>126</v>
      </c>
      <c r="B235" t="s">
        <v>4</v>
      </c>
      <c r="C235" s="3">
        <v>39973.561539351853</v>
      </c>
      <c r="D235" s="3">
        <v>39973.58153935185</v>
      </c>
      <c r="E235" s="2">
        <f t="shared" si="15"/>
        <v>1.9999999996798579E-2</v>
      </c>
      <c r="F235" t="str">
        <f>CONCATENATE(INDEX(Telefonkönyv!$A$2:$A$63,MATCH('Hívások (3)'!A235,Telefonkönyv!$C$2:$C$63,0))," ",INDEX(Telefonkönyv!$B$2:$B$63,MATCH('Hívások (3)'!A235,Telefonkönyv!$C$2:$C$63,0)))</f>
        <v>Hadviga Márton ügyintéző</v>
      </c>
      <c r="G235" s="5">
        <f t="shared" si="16"/>
        <v>2090</v>
      </c>
      <c r="H235" s="11" t="b">
        <f t="shared" si="17"/>
        <v>0</v>
      </c>
      <c r="I235" s="11" t="b">
        <f t="shared" si="18"/>
        <v>0</v>
      </c>
      <c r="J235" s="11" t="b">
        <f t="shared" si="19"/>
        <v>1</v>
      </c>
    </row>
    <row r="236" spans="1:10" x14ac:dyDescent="0.25">
      <c r="A236">
        <v>136</v>
      </c>
      <c r="B236" t="s">
        <v>11</v>
      </c>
      <c r="C236" s="3">
        <v>39973.574247685188</v>
      </c>
      <c r="D236" s="3">
        <v>39973.599988425929</v>
      </c>
      <c r="E236" s="2">
        <f t="shared" si="15"/>
        <v>2.5740740740729962E-2</v>
      </c>
      <c r="F236" t="str">
        <f>CONCATENATE(INDEX(Telefonkönyv!$A$2:$A$63,MATCH('Hívások (3)'!A236,Telefonkönyv!$C$2:$C$63,0))," ",INDEX(Telefonkönyv!$B$2:$B$63,MATCH('Hívások (3)'!A236,Telefonkönyv!$C$2:$C$63,0)))</f>
        <v>Kégli Máté ügyintéző</v>
      </c>
      <c r="G236" s="5">
        <f t="shared" si="16"/>
        <v>3085</v>
      </c>
      <c r="H236" s="11" t="b">
        <f t="shared" si="17"/>
        <v>1</v>
      </c>
      <c r="I236" s="11" t="b">
        <f t="shared" si="18"/>
        <v>0</v>
      </c>
      <c r="J236" s="11" t="b">
        <f t="shared" si="19"/>
        <v>0</v>
      </c>
    </row>
    <row r="237" spans="1:10" x14ac:dyDescent="0.25">
      <c r="A237">
        <v>128</v>
      </c>
      <c r="B237" t="s">
        <v>4</v>
      </c>
      <c r="C237" s="3">
        <v>39973.574976851851</v>
      </c>
      <c r="D237" s="3">
        <v>39973.590856481482</v>
      </c>
      <c r="E237" s="2">
        <f t="shared" si="15"/>
        <v>1.5879629630944692E-2</v>
      </c>
      <c r="F237" t="str">
        <f>CONCATENATE(INDEX(Telefonkönyv!$A$2:$A$63,MATCH('Hívások (3)'!A237,Telefonkönyv!$C$2:$C$63,0))," ",INDEX(Telefonkönyv!$B$2:$B$63,MATCH('Hívások (3)'!A237,Telefonkönyv!$C$2:$C$63,0)))</f>
        <v>Fogarasi Éva ügyintéző</v>
      </c>
      <c r="G237" s="5">
        <f t="shared" si="16"/>
        <v>1670</v>
      </c>
      <c r="H237" s="11" t="b">
        <f t="shared" si="17"/>
        <v>0</v>
      </c>
      <c r="I237" s="11" t="b">
        <f t="shared" si="18"/>
        <v>0</v>
      </c>
      <c r="J237" s="11" t="b">
        <f t="shared" si="19"/>
        <v>1</v>
      </c>
    </row>
    <row r="238" spans="1:10" x14ac:dyDescent="0.25">
      <c r="A238">
        <v>114</v>
      </c>
      <c r="B238" t="s">
        <v>11</v>
      </c>
      <c r="C238" s="3">
        <v>39973.577256944445</v>
      </c>
      <c r="D238" s="3">
        <v>39973.579629629632</v>
      </c>
      <c r="E238" s="2">
        <f t="shared" si="15"/>
        <v>2.3726851868559606E-3</v>
      </c>
      <c r="F238" t="str">
        <f>CONCATENATE(INDEX(Telefonkönyv!$A$2:$A$63,MATCH('Hívások (3)'!A238,Telefonkönyv!$C$2:$C$63,0))," ",INDEX(Telefonkönyv!$B$2:$B$63,MATCH('Hívások (3)'!A238,Telefonkönyv!$C$2:$C$63,0)))</f>
        <v>Bakonyi Mátyás ügyintéző</v>
      </c>
      <c r="G238" s="5">
        <f t="shared" si="16"/>
        <v>365</v>
      </c>
      <c r="H238" s="11" t="b">
        <f t="shared" si="17"/>
        <v>0</v>
      </c>
      <c r="I238" s="11" t="b">
        <f t="shared" si="18"/>
        <v>0</v>
      </c>
      <c r="J238" s="11" t="b">
        <f t="shared" si="19"/>
        <v>1</v>
      </c>
    </row>
    <row r="239" spans="1:10" x14ac:dyDescent="0.25">
      <c r="A239">
        <v>143</v>
      </c>
      <c r="B239" t="s">
        <v>9</v>
      </c>
      <c r="C239" s="3">
        <v>39973.580266203702</v>
      </c>
      <c r="D239" s="3">
        <v>39973.614224537036</v>
      </c>
      <c r="E239" s="2">
        <f t="shared" si="15"/>
        <v>3.3958333333430346E-2</v>
      </c>
      <c r="F239" t="str">
        <f>CONCATENATE(INDEX(Telefonkönyv!$A$2:$A$63,MATCH('Hívások (3)'!A239,Telefonkönyv!$C$2:$C$63,0))," ",INDEX(Telefonkönyv!$B$2:$B$63,MATCH('Hívások (3)'!A239,Telefonkönyv!$C$2:$C$63,0)))</f>
        <v>Tringel Franciska ügyintéző</v>
      </c>
      <c r="G239" s="5">
        <f t="shared" si="16"/>
        <v>3725</v>
      </c>
      <c r="H239" s="11" t="b">
        <f t="shared" si="17"/>
        <v>0</v>
      </c>
      <c r="I239" s="11" t="b">
        <f t="shared" si="18"/>
        <v>0</v>
      </c>
      <c r="J239" s="11" t="b">
        <f t="shared" si="19"/>
        <v>1</v>
      </c>
    </row>
    <row r="240" spans="1:10" x14ac:dyDescent="0.25">
      <c r="A240">
        <v>162</v>
      </c>
      <c r="B240" t="s">
        <v>5</v>
      </c>
      <c r="C240" s="3">
        <v>39973.580300925925</v>
      </c>
      <c r="D240" s="3">
        <v>39973.586388888885</v>
      </c>
      <c r="E240" s="2">
        <f t="shared" si="15"/>
        <v>6.0879629600094631E-3</v>
      </c>
      <c r="F240" t="str">
        <f>CONCATENATE(INDEX(Telefonkönyv!$A$2:$A$63,MATCH('Hívások (3)'!A240,Telefonkönyv!$C$2:$C$63,0))," ",INDEX(Telefonkönyv!$B$2:$B$63,MATCH('Hívások (3)'!A240,Telefonkönyv!$C$2:$C$63,0)))</f>
        <v>Mészöly Endre ügyintéző</v>
      </c>
      <c r="G240" s="5">
        <f t="shared" si="16"/>
        <v>765</v>
      </c>
      <c r="H240" s="11" t="b">
        <f t="shared" si="17"/>
        <v>0</v>
      </c>
      <c r="I240" s="11" t="b">
        <f t="shared" si="18"/>
        <v>0</v>
      </c>
      <c r="J240" s="11" t="b">
        <f t="shared" si="19"/>
        <v>0</v>
      </c>
    </row>
    <row r="241" spans="1:10" x14ac:dyDescent="0.25">
      <c r="A241">
        <v>101</v>
      </c>
      <c r="B241" t="s">
        <v>11</v>
      </c>
      <c r="C241" s="3">
        <v>39973.580659722225</v>
      </c>
      <c r="D241" s="3">
        <v>39973.59878472222</v>
      </c>
      <c r="E241" s="2">
        <f t="shared" si="15"/>
        <v>1.8124999995052349E-2</v>
      </c>
      <c r="F241" t="str">
        <f>CONCATENATE(INDEX(Telefonkönyv!$A$2:$A$63,MATCH('Hívások (3)'!A241,Telefonkönyv!$C$2:$C$63,0))," ",INDEX(Telefonkönyv!$B$2:$B$63,MATCH('Hívások (3)'!A241,Telefonkönyv!$C$2:$C$63,0)))</f>
        <v>Szatmári Miklós ügyintéző</v>
      </c>
      <c r="G241" s="5">
        <f t="shared" si="16"/>
        <v>2205</v>
      </c>
      <c r="H241" s="11" t="b">
        <f t="shared" si="17"/>
        <v>1</v>
      </c>
      <c r="I241" s="11" t="b">
        <f t="shared" si="18"/>
        <v>0</v>
      </c>
      <c r="J241" s="11" t="b">
        <f t="shared" si="19"/>
        <v>0</v>
      </c>
    </row>
    <row r="242" spans="1:10" x14ac:dyDescent="0.25">
      <c r="A242">
        <v>109</v>
      </c>
      <c r="B242" t="s">
        <v>15</v>
      </c>
      <c r="C242" s="3">
        <v>39973.580995370372</v>
      </c>
      <c r="D242" s="3">
        <v>39973.607615740744</v>
      </c>
      <c r="E242" s="2">
        <f t="shared" si="15"/>
        <v>2.662037037225673E-2</v>
      </c>
      <c r="F242" t="str">
        <f>CONCATENATE(INDEX(Telefonkönyv!$A$2:$A$63,MATCH('Hívások (3)'!A242,Telefonkönyv!$C$2:$C$63,0))," ",INDEX(Telefonkönyv!$B$2:$B$63,MATCH('Hívások (3)'!A242,Telefonkönyv!$C$2:$C$63,0)))</f>
        <v>Lovas Imre ügyintéző</v>
      </c>
      <c r="G242" s="5">
        <f t="shared" si="16"/>
        <v>3375</v>
      </c>
      <c r="H242" s="11" t="b">
        <f t="shared" si="17"/>
        <v>1</v>
      </c>
      <c r="I242" s="11" t="b">
        <f t="shared" si="18"/>
        <v>0</v>
      </c>
      <c r="J242" s="11" t="b">
        <f t="shared" si="19"/>
        <v>0</v>
      </c>
    </row>
    <row r="243" spans="1:10" x14ac:dyDescent="0.25">
      <c r="A243">
        <v>161</v>
      </c>
      <c r="B243" t="s">
        <v>9</v>
      </c>
      <c r="C243" s="3">
        <v>39973.581145833334</v>
      </c>
      <c r="D243" s="3">
        <v>39973.620567129627</v>
      </c>
      <c r="E243" s="2">
        <f t="shared" si="15"/>
        <v>3.9421296292857733E-2</v>
      </c>
      <c r="F243" t="str">
        <f>CONCATENATE(INDEX(Telefonkönyv!$A$2:$A$63,MATCH('Hívások (3)'!A243,Telefonkönyv!$C$2:$C$63,0))," ",INDEX(Telefonkönyv!$B$2:$B$63,MATCH('Hívások (3)'!A243,Telefonkönyv!$C$2:$C$63,0)))</f>
        <v>Gál Pál ügyintéző</v>
      </c>
      <c r="G243" s="5">
        <f t="shared" si="16"/>
        <v>4325</v>
      </c>
      <c r="H243" s="11" t="b">
        <f t="shared" si="17"/>
        <v>0</v>
      </c>
      <c r="I243" s="11" t="b">
        <f t="shared" si="18"/>
        <v>0</v>
      </c>
      <c r="J243" s="11" t="b">
        <f t="shared" si="19"/>
        <v>1</v>
      </c>
    </row>
    <row r="244" spans="1:10" x14ac:dyDescent="0.25">
      <c r="A244">
        <v>121</v>
      </c>
      <c r="B244" t="s">
        <v>7</v>
      </c>
      <c r="C244" s="3">
        <v>39973.583564814813</v>
      </c>
      <c r="D244" s="3">
        <v>39973.593946759262</v>
      </c>
      <c r="E244" s="2">
        <f t="shared" si="15"/>
        <v>1.0381944448454306E-2</v>
      </c>
      <c r="F244" t="str">
        <f>CONCATENATE(INDEX(Telefonkönyv!$A$2:$A$63,MATCH('Hívások (3)'!A244,Telefonkönyv!$C$2:$C$63,0))," ",INDEX(Telefonkönyv!$B$2:$B$63,MATCH('Hívások (3)'!A244,Telefonkönyv!$C$2:$C$63,0)))</f>
        <v>Palles Katalin ügyintéző</v>
      </c>
      <c r="G244" s="5">
        <f t="shared" si="16"/>
        <v>1175</v>
      </c>
      <c r="H244" s="11" t="b">
        <f t="shared" si="17"/>
        <v>0</v>
      </c>
      <c r="I244" s="11" t="b">
        <f t="shared" si="18"/>
        <v>0</v>
      </c>
      <c r="J244" s="11" t="b">
        <f t="shared" si="19"/>
        <v>0</v>
      </c>
    </row>
    <row r="245" spans="1:10" x14ac:dyDescent="0.25">
      <c r="A245">
        <v>144</v>
      </c>
      <c r="B245" t="s">
        <v>14</v>
      </c>
      <c r="C245" s="3">
        <v>39973.583773148152</v>
      </c>
      <c r="D245" s="3">
        <v>39973.615648148145</v>
      </c>
      <c r="E245" s="2">
        <f t="shared" si="15"/>
        <v>3.1874999993306119E-2</v>
      </c>
      <c r="F245" t="str">
        <f>CONCATENATE(INDEX(Telefonkönyv!$A$2:$A$63,MATCH('Hívások (3)'!A245,Telefonkönyv!$C$2:$C$63,0))," ",INDEX(Telefonkönyv!$B$2:$B$63,MATCH('Hívások (3)'!A245,Telefonkönyv!$C$2:$C$63,0)))</f>
        <v>Bózsing Gergely ügyintéző</v>
      </c>
      <c r="G245" s="5">
        <f t="shared" si="16"/>
        <v>3725</v>
      </c>
      <c r="H245" s="11" t="b">
        <f t="shared" si="17"/>
        <v>0</v>
      </c>
      <c r="I245" s="11" t="b">
        <f t="shared" si="18"/>
        <v>0</v>
      </c>
      <c r="J245" s="11" t="b">
        <f t="shared" si="19"/>
        <v>0</v>
      </c>
    </row>
    <row r="246" spans="1:10" x14ac:dyDescent="0.25">
      <c r="A246">
        <v>156</v>
      </c>
      <c r="B246" t="s">
        <v>7</v>
      </c>
      <c r="C246" s="3">
        <v>39973.592719907407</v>
      </c>
      <c r="D246" s="3">
        <v>39973.600474537037</v>
      </c>
      <c r="E246" s="2">
        <f t="shared" si="15"/>
        <v>7.7546296306536533E-3</v>
      </c>
      <c r="F246" t="str">
        <f>CONCATENATE(INDEX(Telefonkönyv!$A$2:$A$63,MATCH('Hívások (3)'!A246,Telefonkönyv!$C$2:$C$63,0))," ",INDEX(Telefonkönyv!$B$2:$B$63,MATCH('Hívások (3)'!A246,Telefonkönyv!$C$2:$C$63,0)))</f>
        <v>Ormai Nikolett ügyintéző</v>
      </c>
      <c r="G246" s="5">
        <f t="shared" si="16"/>
        <v>950</v>
      </c>
      <c r="H246" s="11" t="b">
        <f t="shared" si="17"/>
        <v>0</v>
      </c>
      <c r="I246" s="11" t="b">
        <f t="shared" si="18"/>
        <v>0</v>
      </c>
      <c r="J246" s="11" t="b">
        <f t="shared" si="19"/>
        <v>0</v>
      </c>
    </row>
    <row r="247" spans="1:10" x14ac:dyDescent="0.25">
      <c r="A247">
        <v>159</v>
      </c>
      <c r="B247" t="s">
        <v>4</v>
      </c>
      <c r="C247" s="3">
        <v>39973.593055555553</v>
      </c>
      <c r="D247" s="3">
        <v>39973.596967592595</v>
      </c>
      <c r="E247" s="2">
        <f t="shared" si="15"/>
        <v>3.912037042027805E-3</v>
      </c>
      <c r="F247" t="str">
        <f>CONCATENATE(INDEX(Telefonkönyv!$A$2:$A$63,MATCH('Hívások (3)'!A247,Telefonkönyv!$C$2:$C$63,0))," ",INDEX(Telefonkönyv!$B$2:$B$63,MATCH('Hívások (3)'!A247,Telefonkönyv!$C$2:$C$63,0)))</f>
        <v>Pap Nikolett ügyintéző</v>
      </c>
      <c r="G247" s="5">
        <f t="shared" si="16"/>
        <v>480</v>
      </c>
      <c r="H247" s="11" t="b">
        <f t="shared" si="17"/>
        <v>0</v>
      </c>
      <c r="I247" s="11" t="b">
        <f t="shared" si="18"/>
        <v>0</v>
      </c>
      <c r="J247" s="11" t="b">
        <f t="shared" si="19"/>
        <v>1</v>
      </c>
    </row>
    <row r="248" spans="1:10" x14ac:dyDescent="0.25">
      <c r="A248">
        <v>120</v>
      </c>
      <c r="B248" t="s">
        <v>12</v>
      </c>
      <c r="C248" s="3">
        <v>39973.593263888892</v>
      </c>
      <c r="D248" s="3">
        <v>39973.601168981484</v>
      </c>
      <c r="E248" s="2">
        <f t="shared" si="15"/>
        <v>7.9050925924093463E-3</v>
      </c>
      <c r="F248" t="str">
        <f>CONCATENATE(INDEX(Telefonkönyv!$A$2:$A$63,MATCH('Hívások (3)'!A248,Telefonkönyv!$C$2:$C$63,0))," ",INDEX(Telefonkönyv!$B$2:$B$63,MATCH('Hívások (3)'!A248,Telefonkönyv!$C$2:$C$63,0)))</f>
        <v>Szalay Ákos ügyintéző</v>
      </c>
      <c r="G248" s="5">
        <f t="shared" si="16"/>
        <v>950</v>
      </c>
      <c r="H248" s="11" t="b">
        <f t="shared" si="17"/>
        <v>0</v>
      </c>
      <c r="I248" s="11" t="b">
        <f t="shared" si="18"/>
        <v>0</v>
      </c>
      <c r="J248" s="11" t="b">
        <f t="shared" si="19"/>
        <v>0</v>
      </c>
    </row>
    <row r="249" spans="1:10" x14ac:dyDescent="0.25">
      <c r="A249">
        <v>148</v>
      </c>
      <c r="B249" t="s">
        <v>7</v>
      </c>
      <c r="C249" s="3">
        <v>39973.595081018517</v>
      </c>
      <c r="D249" s="3">
        <v>39973.616956018515</v>
      </c>
      <c r="E249" s="2">
        <f t="shared" si="15"/>
        <v>2.1874999998544808E-2</v>
      </c>
      <c r="F249" t="str">
        <f>CONCATENATE(INDEX(Telefonkönyv!$A$2:$A$63,MATCH('Hívások (3)'!A249,Telefonkönyv!$C$2:$C$63,0))," ",INDEX(Telefonkönyv!$B$2:$B$63,MATCH('Hívások (3)'!A249,Telefonkönyv!$C$2:$C$63,0)))</f>
        <v>Mester Zsuzsa középvezető</v>
      </c>
      <c r="G249" s="5">
        <f t="shared" si="16"/>
        <v>2450</v>
      </c>
      <c r="H249" s="11" t="b">
        <f t="shared" si="17"/>
        <v>0</v>
      </c>
      <c r="I249" s="11" t="b">
        <f t="shared" si="18"/>
        <v>0</v>
      </c>
      <c r="J249" s="11" t="b">
        <f t="shared" si="19"/>
        <v>0</v>
      </c>
    </row>
    <row r="250" spans="1:10" x14ac:dyDescent="0.25">
      <c r="A250">
        <v>130</v>
      </c>
      <c r="B250" t="s">
        <v>10</v>
      </c>
      <c r="C250" s="3">
        <v>39973.600034722222</v>
      </c>
      <c r="D250" s="3">
        <v>39973.638738425929</v>
      </c>
      <c r="E250" s="2">
        <f t="shared" si="15"/>
        <v>3.8703703707142267E-2</v>
      </c>
      <c r="F250" t="str">
        <f>CONCATENATE(INDEX(Telefonkönyv!$A$2:$A$63,MATCH('Hívások (3)'!A250,Telefonkönyv!$C$2:$C$63,0))," ",INDEX(Telefonkönyv!$B$2:$B$63,MATCH('Hívások (3)'!A250,Telefonkönyv!$C$2:$C$63,0)))</f>
        <v>Gál Zsuzsa ügyintéző</v>
      </c>
      <c r="G250" s="5">
        <f t="shared" si="16"/>
        <v>4820</v>
      </c>
      <c r="H250" s="11" t="b">
        <f t="shared" si="17"/>
        <v>0</v>
      </c>
      <c r="I250" s="11" t="b">
        <f t="shared" si="18"/>
        <v>0</v>
      </c>
      <c r="J250" s="11" t="b">
        <f t="shared" si="19"/>
        <v>0</v>
      </c>
    </row>
    <row r="251" spans="1:10" x14ac:dyDescent="0.25">
      <c r="A251">
        <v>125</v>
      </c>
      <c r="B251" t="s">
        <v>8</v>
      </c>
      <c r="C251" s="3">
        <v>39973.600844907407</v>
      </c>
      <c r="D251" s="3">
        <v>39973.607881944445</v>
      </c>
      <c r="E251" s="2">
        <f t="shared" si="15"/>
        <v>7.0370370376622304E-3</v>
      </c>
      <c r="F251" t="str">
        <f>CONCATENATE(INDEX(Telefonkönyv!$A$2:$A$63,MATCH('Hívások (3)'!A251,Telefonkönyv!$C$2:$C$63,0))," ",INDEX(Telefonkönyv!$B$2:$B$63,MATCH('Hívások (3)'!A251,Telefonkönyv!$C$2:$C$63,0)))</f>
        <v>Éhes Piroska ügyintéző</v>
      </c>
      <c r="G251" s="5">
        <f t="shared" si="16"/>
        <v>925</v>
      </c>
      <c r="H251" s="11" t="b">
        <f t="shared" si="17"/>
        <v>0</v>
      </c>
      <c r="I251" s="11" t="b">
        <f t="shared" si="18"/>
        <v>0</v>
      </c>
      <c r="J251" s="11" t="b">
        <f t="shared" si="19"/>
        <v>0</v>
      </c>
    </row>
    <row r="252" spans="1:10" x14ac:dyDescent="0.25">
      <c r="A252">
        <v>140</v>
      </c>
      <c r="B252" t="s">
        <v>5</v>
      </c>
      <c r="C252" s="3">
        <v>39973.603020833332</v>
      </c>
      <c r="D252" s="3">
        <v>39973.606435185182</v>
      </c>
      <c r="E252" s="2">
        <f t="shared" si="15"/>
        <v>3.4143518496421166E-3</v>
      </c>
      <c r="F252" t="str">
        <f>CONCATENATE(INDEX(Telefonkönyv!$A$2:$A$63,MATCH('Hívások (3)'!A252,Telefonkönyv!$C$2:$C$63,0))," ",INDEX(Telefonkönyv!$B$2:$B$63,MATCH('Hívások (3)'!A252,Telefonkönyv!$C$2:$C$63,0)))</f>
        <v>Szunomár Flóra ügyintéző</v>
      </c>
      <c r="G252" s="5">
        <f t="shared" si="16"/>
        <v>445</v>
      </c>
      <c r="H252" s="11" t="b">
        <f t="shared" si="17"/>
        <v>0</v>
      </c>
      <c r="I252" s="11" t="b">
        <f t="shared" si="18"/>
        <v>0</v>
      </c>
      <c r="J252" s="11" t="b">
        <f t="shared" si="19"/>
        <v>0</v>
      </c>
    </row>
    <row r="253" spans="1:10" x14ac:dyDescent="0.25">
      <c r="A253">
        <v>159</v>
      </c>
      <c r="B253" t="s">
        <v>4</v>
      </c>
      <c r="C253" s="3">
        <v>39973.605821759258</v>
      </c>
      <c r="D253" s="3">
        <v>39973.640949074077</v>
      </c>
      <c r="E253" s="2">
        <f t="shared" si="15"/>
        <v>3.5127314818964805E-2</v>
      </c>
      <c r="F253" t="str">
        <f>CONCATENATE(INDEX(Telefonkönyv!$A$2:$A$63,MATCH('Hívások (3)'!A253,Telefonkönyv!$C$2:$C$63,0))," ",INDEX(Telefonkönyv!$B$2:$B$63,MATCH('Hívások (3)'!A253,Telefonkönyv!$C$2:$C$63,0)))</f>
        <v>Pap Nikolett ügyintéző</v>
      </c>
      <c r="G253" s="5">
        <f t="shared" si="16"/>
        <v>3630</v>
      </c>
      <c r="H253" s="11" t="b">
        <f t="shared" si="17"/>
        <v>1</v>
      </c>
      <c r="I253" s="11" t="b">
        <f t="shared" si="18"/>
        <v>0</v>
      </c>
      <c r="J253" s="11" t="b">
        <f t="shared" si="19"/>
        <v>0</v>
      </c>
    </row>
    <row r="254" spans="1:10" x14ac:dyDescent="0.25">
      <c r="A254">
        <v>103</v>
      </c>
      <c r="B254" t="s">
        <v>10</v>
      </c>
      <c r="C254" s="3">
        <v>39973.607488425929</v>
      </c>
      <c r="D254" s="3">
        <v>39973.647037037037</v>
      </c>
      <c r="E254" s="2">
        <f t="shared" si="15"/>
        <v>3.9548611108330078E-2</v>
      </c>
      <c r="F254" t="str">
        <f>CONCATENATE(INDEX(Telefonkönyv!$A$2:$A$63,MATCH('Hívások (3)'!A254,Telefonkönyv!$C$2:$C$63,0))," ",INDEX(Telefonkönyv!$B$2:$B$63,MATCH('Hívások (3)'!A254,Telefonkönyv!$C$2:$C$63,0)))</f>
        <v>Faluhelyi Csaba ügyintéző</v>
      </c>
      <c r="G254" s="5">
        <f t="shared" si="16"/>
        <v>4905</v>
      </c>
      <c r="H254" s="11" t="b">
        <f t="shared" si="17"/>
        <v>0</v>
      </c>
      <c r="I254" s="11" t="b">
        <f t="shared" si="18"/>
        <v>0</v>
      </c>
      <c r="J254" s="11" t="b">
        <f t="shared" si="19"/>
        <v>0</v>
      </c>
    </row>
    <row r="255" spans="1:10" x14ac:dyDescent="0.25">
      <c r="A255">
        <v>158</v>
      </c>
      <c r="B255" t="s">
        <v>11</v>
      </c>
      <c r="C255" s="3">
        <v>39973.608344907407</v>
      </c>
      <c r="D255" s="3">
        <v>39973.642002314817</v>
      </c>
      <c r="E255" s="2">
        <f t="shared" si="15"/>
        <v>3.365740740991896E-2</v>
      </c>
      <c r="F255" t="str">
        <f>CONCATENATE(INDEX(Telefonkönyv!$A$2:$A$63,MATCH('Hívások (3)'!A255,Telefonkönyv!$C$2:$C$63,0))," ",INDEX(Telefonkönyv!$B$2:$B$63,MATCH('Hívások (3)'!A255,Telefonkönyv!$C$2:$C$63,0)))</f>
        <v>Sánta Tibor középvezető</v>
      </c>
      <c r="G255" s="5">
        <f t="shared" si="16"/>
        <v>3965</v>
      </c>
      <c r="H255" s="11" t="b">
        <f t="shared" si="17"/>
        <v>0</v>
      </c>
      <c r="I255" s="11" t="b">
        <f t="shared" si="18"/>
        <v>0</v>
      </c>
      <c r="J255" s="11" t="b">
        <f t="shared" si="19"/>
        <v>0</v>
      </c>
    </row>
    <row r="256" spans="1:10" x14ac:dyDescent="0.25">
      <c r="A256">
        <v>136</v>
      </c>
      <c r="B256" t="s">
        <v>11</v>
      </c>
      <c r="C256" s="3">
        <v>39973.608553240738</v>
      </c>
      <c r="D256" s="3">
        <v>39973.611377314817</v>
      </c>
      <c r="E256" s="2">
        <f t="shared" si="15"/>
        <v>2.8240740793989971E-3</v>
      </c>
      <c r="F256" t="str">
        <f>CONCATENATE(INDEX(Telefonkönyv!$A$2:$A$63,MATCH('Hívások (3)'!A256,Telefonkönyv!$C$2:$C$63,0))," ",INDEX(Telefonkönyv!$B$2:$B$63,MATCH('Hívások (3)'!A256,Telefonkönyv!$C$2:$C$63,0)))</f>
        <v>Kégli Máté ügyintéző</v>
      </c>
      <c r="G256" s="5">
        <f t="shared" si="16"/>
        <v>445</v>
      </c>
      <c r="H256" s="11" t="b">
        <f t="shared" si="17"/>
        <v>0</v>
      </c>
      <c r="I256" s="11" t="b">
        <f t="shared" si="18"/>
        <v>0</v>
      </c>
      <c r="J256" s="11" t="b">
        <f t="shared" si="19"/>
        <v>0</v>
      </c>
    </row>
    <row r="257" spans="1:10" x14ac:dyDescent="0.25">
      <c r="A257">
        <v>120</v>
      </c>
      <c r="B257" t="s">
        <v>12</v>
      </c>
      <c r="C257" s="3">
        <v>39973.609965277778</v>
      </c>
      <c r="D257" s="3">
        <v>39973.622465277775</v>
      </c>
      <c r="E257" s="2">
        <f t="shared" si="15"/>
        <v>1.2499999997089617E-2</v>
      </c>
      <c r="F257" t="str">
        <f>CONCATENATE(INDEX(Telefonkönyv!$A$2:$A$63,MATCH('Hívások (3)'!A257,Telefonkönyv!$C$2:$C$63,0))," ",INDEX(Telefonkönyv!$B$2:$B$63,MATCH('Hívások (3)'!A257,Telefonkönyv!$C$2:$C$63,0)))</f>
        <v>Szalay Ákos ügyintéző</v>
      </c>
      <c r="G257" s="5">
        <f t="shared" si="16"/>
        <v>1400</v>
      </c>
      <c r="H257" s="11" t="b">
        <f t="shared" si="17"/>
        <v>0</v>
      </c>
      <c r="I257" s="11" t="b">
        <f t="shared" si="18"/>
        <v>0</v>
      </c>
      <c r="J257" s="11" t="b">
        <f t="shared" si="19"/>
        <v>0</v>
      </c>
    </row>
    <row r="258" spans="1:10" x14ac:dyDescent="0.25">
      <c r="A258">
        <v>142</v>
      </c>
      <c r="B258" t="s">
        <v>4</v>
      </c>
      <c r="C258" s="3">
        <v>39973.613055555557</v>
      </c>
      <c r="D258" s="3">
        <v>39973.648969907408</v>
      </c>
      <c r="E258" s="2">
        <f t="shared" si="15"/>
        <v>3.591435185080627E-2</v>
      </c>
      <c r="F258" t="str">
        <f>CONCATENATE(INDEX(Telefonkönyv!$A$2:$A$63,MATCH('Hívások (3)'!A258,Telefonkönyv!$C$2:$C$63,0))," ",INDEX(Telefonkönyv!$B$2:$B$63,MATCH('Hívások (3)'!A258,Telefonkönyv!$C$2:$C$63,0)))</f>
        <v>Varkoly Lili ügyintéző</v>
      </c>
      <c r="G258" s="5">
        <f t="shared" si="16"/>
        <v>3700</v>
      </c>
      <c r="H258" s="11" t="b">
        <f t="shared" si="17"/>
        <v>1</v>
      </c>
      <c r="I258" s="11" t="b">
        <f t="shared" si="18"/>
        <v>0</v>
      </c>
      <c r="J258" s="11" t="b">
        <f t="shared" si="19"/>
        <v>0</v>
      </c>
    </row>
    <row r="259" spans="1:10" x14ac:dyDescent="0.25">
      <c r="A259">
        <v>118</v>
      </c>
      <c r="B259" t="s">
        <v>5</v>
      </c>
      <c r="C259" s="3">
        <v>39973.615856481483</v>
      </c>
      <c r="D259" s="3">
        <v>39973.633101851854</v>
      </c>
      <c r="E259" s="2">
        <f t="shared" ref="E259:E322" si="20">D259-C259</f>
        <v>1.7245370370801538E-2</v>
      </c>
      <c r="F259" t="str">
        <f>CONCATENATE(INDEX(Telefonkönyv!$A$2:$A$63,MATCH('Hívások (3)'!A259,Telefonkönyv!$C$2:$C$63,0))," ",INDEX(Telefonkönyv!$B$2:$B$63,MATCH('Hívások (3)'!A259,Telefonkönyv!$C$2:$C$63,0)))</f>
        <v>Ondrejó Anna ügyintéző</v>
      </c>
      <c r="G259" s="5">
        <f t="shared" ref="G259:G322" si="21">VLOOKUP(B259,$S$2:$V$13,3,FALSE)+IF(SECOND(E259)=0,MINUTE(E259),MINUTE(E259)+1)*VLOOKUP(B259,$S$2:$V$13,4,FALSE)</f>
        <v>2045</v>
      </c>
      <c r="H259" s="11" t="b">
        <f t="shared" ref="H259:H322" si="22">AND(HOUR($C259)+VLOOKUP($B259,$S$2:$T$13,2,FALSE)&lt;9,HOUR($D259)+VLOOKUP($B259,$S$2:$T$13,2,FALSE)&gt;=9)</f>
        <v>0</v>
      </c>
      <c r="I259" s="11" t="b">
        <f t="shared" ref="I259:I322" si="23">AND( OR( HOUR($C259)+VLOOKUP($B259,$S$2:$T$13,2,FALSE)&lt;17, AND(HOUR($C259)+VLOOKUP($B259,$S$2:$T$13,2,FALSE)=17,MINUTE($C259)=0,SECOND($C259)=0) ), AND( HOUR($D259)+VLOOKUP($B259,$S$2:$T$13,2,FALSE)=17, OR(MINUTE($D259)&lt;&gt;0,SECOND($D259)&lt;&gt;0) ) )</f>
        <v>0</v>
      </c>
      <c r="J259" s="11" t="b">
        <f t="shared" ref="J259:J322" si="24">OR(OR(HOUR($C259)+VLOOKUP($B259,$S$2:$T$13,2,FALSE)&gt;17,AND(HOUR($C259)+VLOOKUP($B259,$S$2:$T$13,2,FALSE)=17,OR(MINUTE($C259)&gt;0,SECOND($C259)&gt;0)),HOUR($D259)+VLOOKUP($B259,$S$2:$T$13,2,FALSE)&lt;9))</f>
        <v>0</v>
      </c>
    </row>
    <row r="260" spans="1:10" x14ac:dyDescent="0.25">
      <c r="A260">
        <v>136</v>
      </c>
      <c r="B260" t="s">
        <v>11</v>
      </c>
      <c r="C260" s="3">
        <v>39973.618842592594</v>
      </c>
      <c r="D260" s="3">
        <v>39973.658263888887</v>
      </c>
      <c r="E260" s="2">
        <f t="shared" si="20"/>
        <v>3.9421296292857733E-2</v>
      </c>
      <c r="F260" t="str">
        <f>CONCATENATE(INDEX(Telefonkönyv!$A$2:$A$63,MATCH('Hívások (3)'!A260,Telefonkönyv!$C$2:$C$63,0))," ",INDEX(Telefonkönyv!$B$2:$B$63,MATCH('Hívások (3)'!A260,Telefonkönyv!$C$2:$C$63,0)))</f>
        <v>Kégli Máté ügyintéző</v>
      </c>
      <c r="G260" s="5">
        <f t="shared" si="21"/>
        <v>4605</v>
      </c>
      <c r="H260" s="11" t="b">
        <f t="shared" si="22"/>
        <v>0</v>
      </c>
      <c r="I260" s="11" t="b">
        <f t="shared" si="23"/>
        <v>0</v>
      </c>
      <c r="J260" s="11" t="b">
        <f t="shared" si="24"/>
        <v>0</v>
      </c>
    </row>
    <row r="261" spans="1:10" x14ac:dyDescent="0.25">
      <c r="A261">
        <v>106</v>
      </c>
      <c r="B261" t="s">
        <v>8</v>
      </c>
      <c r="C261" s="3">
        <v>39973.621134259258</v>
      </c>
      <c r="D261" s="3">
        <v>39973.633217592593</v>
      </c>
      <c r="E261" s="2">
        <f t="shared" si="20"/>
        <v>1.2083333334885538E-2</v>
      </c>
      <c r="F261" t="str">
        <f>CONCATENATE(INDEX(Telefonkönyv!$A$2:$A$63,MATCH('Hívások (3)'!A261,Telefonkönyv!$C$2:$C$63,0))," ",INDEX(Telefonkönyv!$B$2:$B$63,MATCH('Hívások (3)'!A261,Telefonkönyv!$C$2:$C$63,0)))</f>
        <v>Kalincsák Hanga ügyintéző</v>
      </c>
      <c r="G261" s="5">
        <f t="shared" si="21"/>
        <v>1485</v>
      </c>
      <c r="H261" s="11" t="b">
        <f t="shared" si="22"/>
        <v>0</v>
      </c>
      <c r="I261" s="11" t="b">
        <f t="shared" si="23"/>
        <v>0</v>
      </c>
      <c r="J261" s="11" t="b">
        <f t="shared" si="24"/>
        <v>0</v>
      </c>
    </row>
    <row r="262" spans="1:10" x14ac:dyDescent="0.25">
      <c r="A262">
        <v>116</v>
      </c>
      <c r="B262" t="s">
        <v>9</v>
      </c>
      <c r="C262" s="3">
        <v>39973.627256944441</v>
      </c>
      <c r="D262" s="3">
        <v>39973.659930555557</v>
      </c>
      <c r="E262" s="2">
        <f t="shared" si="20"/>
        <v>3.2673611116479151E-2</v>
      </c>
      <c r="F262" t="str">
        <f>CONCATENATE(INDEX(Telefonkönyv!$A$2:$A$63,MATCH('Hívások (3)'!A262,Telefonkönyv!$C$2:$C$63,0))," ",INDEX(Telefonkönyv!$B$2:$B$63,MATCH('Hívások (3)'!A262,Telefonkönyv!$C$2:$C$63,0)))</f>
        <v>Mák Anna ügyintéző</v>
      </c>
      <c r="G262" s="5">
        <f t="shared" si="21"/>
        <v>3650</v>
      </c>
      <c r="H262" s="11" t="b">
        <f t="shared" si="22"/>
        <v>0</v>
      </c>
      <c r="I262" s="11" t="b">
        <f t="shared" si="23"/>
        <v>0</v>
      </c>
      <c r="J262" s="11" t="b">
        <f t="shared" si="24"/>
        <v>0</v>
      </c>
    </row>
    <row r="263" spans="1:10" x14ac:dyDescent="0.25">
      <c r="A263">
        <v>115</v>
      </c>
      <c r="B263" t="s">
        <v>14</v>
      </c>
      <c r="C263" s="3">
        <v>39973.628599537034</v>
      </c>
      <c r="D263" s="3">
        <v>39973.634120370371</v>
      </c>
      <c r="E263" s="2">
        <f t="shared" si="20"/>
        <v>5.5208333360496908E-3</v>
      </c>
      <c r="F263" t="str">
        <f>CONCATENATE(INDEX(Telefonkönyv!$A$2:$A$63,MATCH('Hívások (3)'!A263,Telefonkönyv!$C$2:$C$63,0))," ",INDEX(Telefonkönyv!$B$2:$B$63,MATCH('Hívások (3)'!A263,Telefonkönyv!$C$2:$C$63,0)))</f>
        <v>Marosi István ügyintéző</v>
      </c>
      <c r="G263" s="5">
        <f t="shared" si="21"/>
        <v>685</v>
      </c>
      <c r="H263" s="11" t="b">
        <f t="shared" si="22"/>
        <v>0</v>
      </c>
      <c r="I263" s="11" t="b">
        <f t="shared" si="23"/>
        <v>0</v>
      </c>
      <c r="J263" s="11" t="b">
        <f t="shared" si="24"/>
        <v>0</v>
      </c>
    </row>
    <row r="264" spans="1:10" x14ac:dyDescent="0.25">
      <c r="A264">
        <v>150</v>
      </c>
      <c r="B264" t="s">
        <v>5</v>
      </c>
      <c r="C264" s="3">
        <v>39973.629884259259</v>
      </c>
      <c r="D264" s="3">
        <v>39973.642291666663</v>
      </c>
      <c r="E264" s="2">
        <f t="shared" si="20"/>
        <v>1.2407407404680271E-2</v>
      </c>
      <c r="F264" t="str">
        <f>CONCATENATE(INDEX(Telefonkönyv!$A$2:$A$63,MATCH('Hívások (3)'!A264,Telefonkönyv!$C$2:$C$63,0))," ",INDEX(Telefonkönyv!$B$2:$B$63,MATCH('Hívások (3)'!A264,Telefonkönyv!$C$2:$C$63,0)))</f>
        <v>Virt Kornél ügyintéző</v>
      </c>
      <c r="G264" s="5">
        <f t="shared" si="21"/>
        <v>1485</v>
      </c>
      <c r="H264" s="11" t="b">
        <f t="shared" si="22"/>
        <v>0</v>
      </c>
      <c r="I264" s="11" t="b">
        <f t="shared" si="23"/>
        <v>0</v>
      </c>
      <c r="J264" s="11" t="b">
        <f t="shared" si="24"/>
        <v>0</v>
      </c>
    </row>
    <row r="265" spans="1:10" x14ac:dyDescent="0.25">
      <c r="A265">
        <v>155</v>
      </c>
      <c r="B265" t="s">
        <v>9</v>
      </c>
      <c r="C265" s="3">
        <v>39973.630532407406</v>
      </c>
      <c r="D265" s="3">
        <v>39973.634155092594</v>
      </c>
      <c r="E265" s="2">
        <f t="shared" si="20"/>
        <v>3.6226851880201139E-3</v>
      </c>
      <c r="F265" t="str">
        <f>CONCATENATE(INDEX(Telefonkönyv!$A$2:$A$63,MATCH('Hívások (3)'!A265,Telefonkönyv!$C$2:$C$63,0))," ",INDEX(Telefonkönyv!$B$2:$B$63,MATCH('Hívások (3)'!A265,Telefonkönyv!$C$2:$C$63,0)))</f>
        <v>Bölöni Antal ügyintéző</v>
      </c>
      <c r="G265" s="5">
        <f t="shared" si="21"/>
        <v>500</v>
      </c>
      <c r="H265" s="11" t="b">
        <f t="shared" si="22"/>
        <v>0</v>
      </c>
      <c r="I265" s="11" t="b">
        <f t="shared" si="23"/>
        <v>0</v>
      </c>
      <c r="J265" s="11" t="b">
        <f t="shared" si="24"/>
        <v>0</v>
      </c>
    </row>
    <row r="266" spans="1:10" x14ac:dyDescent="0.25">
      <c r="A266">
        <v>126</v>
      </c>
      <c r="B266" t="s">
        <v>4</v>
      </c>
      <c r="C266" s="3">
        <v>39973.631782407407</v>
      </c>
      <c r="D266" s="3">
        <v>39973.634583333333</v>
      </c>
      <c r="E266" s="2">
        <f t="shared" si="20"/>
        <v>2.8009259258396924E-3</v>
      </c>
      <c r="F266" t="str">
        <f>CONCATENATE(INDEX(Telefonkönyv!$A$2:$A$63,MATCH('Hívások (3)'!A266,Telefonkönyv!$C$2:$C$63,0))," ",INDEX(Telefonkönyv!$B$2:$B$63,MATCH('Hívások (3)'!A266,Telefonkönyv!$C$2:$C$63,0)))</f>
        <v>Hadviga Márton ügyintéző</v>
      </c>
      <c r="G266" s="5">
        <f t="shared" si="21"/>
        <v>410</v>
      </c>
      <c r="H266" s="11" t="b">
        <f t="shared" si="22"/>
        <v>0</v>
      </c>
      <c r="I266" s="11" t="b">
        <f t="shared" si="23"/>
        <v>0</v>
      </c>
      <c r="J266" s="11" t="b">
        <f t="shared" si="24"/>
        <v>0</v>
      </c>
    </row>
    <row r="267" spans="1:10" x14ac:dyDescent="0.25">
      <c r="A267">
        <v>117</v>
      </c>
      <c r="B267" t="s">
        <v>5</v>
      </c>
      <c r="C267" s="3">
        <v>39973.632824074077</v>
      </c>
      <c r="D267" s="3">
        <v>39973.660486111112</v>
      </c>
      <c r="E267" s="2">
        <f t="shared" si="20"/>
        <v>2.7662037035042886E-2</v>
      </c>
      <c r="F267" t="str">
        <f>CONCATENATE(INDEX(Telefonkönyv!$A$2:$A$63,MATCH('Hívások (3)'!A267,Telefonkönyv!$C$2:$C$63,0))," ",INDEX(Telefonkönyv!$B$2:$B$63,MATCH('Hívások (3)'!A267,Telefonkönyv!$C$2:$C$63,0)))</f>
        <v>Ordasi Judit ügyintéző</v>
      </c>
      <c r="G267" s="5">
        <f t="shared" si="21"/>
        <v>3245</v>
      </c>
      <c r="H267" s="11" t="b">
        <f t="shared" si="22"/>
        <v>0</v>
      </c>
      <c r="I267" s="11" t="b">
        <f t="shared" si="23"/>
        <v>0</v>
      </c>
      <c r="J267" s="11" t="b">
        <f t="shared" si="24"/>
        <v>0</v>
      </c>
    </row>
    <row r="268" spans="1:10" x14ac:dyDescent="0.25">
      <c r="A268">
        <v>123</v>
      </c>
      <c r="B268" t="s">
        <v>7</v>
      </c>
      <c r="C268" s="3">
        <v>39973.634166666663</v>
      </c>
      <c r="D268" s="3">
        <v>39973.65283564815</v>
      </c>
      <c r="E268" s="2">
        <f t="shared" si="20"/>
        <v>1.8668981487280689E-2</v>
      </c>
      <c r="F268" t="str">
        <f>CONCATENATE(INDEX(Telefonkönyv!$A$2:$A$63,MATCH('Hívások (3)'!A268,Telefonkönyv!$C$2:$C$63,0))," ",INDEX(Telefonkönyv!$B$2:$B$63,MATCH('Hívások (3)'!A268,Telefonkönyv!$C$2:$C$63,0)))</f>
        <v>Juhász Andrea ügyintéző</v>
      </c>
      <c r="G268" s="5">
        <f t="shared" si="21"/>
        <v>2075</v>
      </c>
      <c r="H268" s="11" t="b">
        <f t="shared" si="22"/>
        <v>0</v>
      </c>
      <c r="I268" s="11" t="b">
        <f t="shared" si="23"/>
        <v>0</v>
      </c>
      <c r="J268" s="11" t="b">
        <f t="shared" si="24"/>
        <v>0</v>
      </c>
    </row>
    <row r="269" spans="1:10" x14ac:dyDescent="0.25">
      <c r="A269">
        <v>107</v>
      </c>
      <c r="B269" t="s">
        <v>7</v>
      </c>
      <c r="C269" s="3">
        <v>39973.635405092595</v>
      </c>
      <c r="D269" s="3">
        <v>39973.645949074074</v>
      </c>
      <c r="E269" s="2">
        <f t="shared" si="20"/>
        <v>1.0543981479713693E-2</v>
      </c>
      <c r="F269" t="str">
        <f>CONCATENATE(INDEX(Telefonkönyv!$A$2:$A$63,MATCH('Hívások (3)'!A269,Telefonkönyv!$C$2:$C$63,0))," ",INDEX(Telefonkönyv!$B$2:$B$63,MATCH('Hívások (3)'!A269,Telefonkönyv!$C$2:$C$63,0)))</f>
        <v>Gál Fruzsina ügyintéző</v>
      </c>
      <c r="G269" s="5">
        <f t="shared" si="21"/>
        <v>1250</v>
      </c>
      <c r="H269" s="11" t="b">
        <f t="shared" si="22"/>
        <v>0</v>
      </c>
      <c r="I269" s="11" t="b">
        <f t="shared" si="23"/>
        <v>0</v>
      </c>
      <c r="J269" s="11" t="b">
        <f t="shared" si="24"/>
        <v>0</v>
      </c>
    </row>
    <row r="270" spans="1:10" x14ac:dyDescent="0.25">
      <c r="A270">
        <v>115</v>
      </c>
      <c r="B270" t="s">
        <v>14</v>
      </c>
      <c r="C270" s="3">
        <v>39973.636817129627</v>
      </c>
      <c r="D270" s="3">
        <v>39973.645069444443</v>
      </c>
      <c r="E270" s="2">
        <f t="shared" si="20"/>
        <v>8.2523148157633841E-3</v>
      </c>
      <c r="F270" t="str">
        <f>CONCATENATE(INDEX(Telefonkönyv!$A$2:$A$63,MATCH('Hívások (3)'!A270,Telefonkönyv!$C$2:$C$63,0))," ",INDEX(Telefonkönyv!$B$2:$B$63,MATCH('Hívások (3)'!A270,Telefonkönyv!$C$2:$C$63,0)))</f>
        <v>Marosi István ügyintéző</v>
      </c>
      <c r="G270" s="5">
        <f t="shared" si="21"/>
        <v>1005</v>
      </c>
      <c r="H270" s="11" t="b">
        <f t="shared" si="22"/>
        <v>0</v>
      </c>
      <c r="I270" s="11" t="b">
        <f t="shared" si="23"/>
        <v>0</v>
      </c>
      <c r="J270" s="11" t="b">
        <f t="shared" si="24"/>
        <v>0</v>
      </c>
    </row>
    <row r="271" spans="1:10" x14ac:dyDescent="0.25">
      <c r="A271">
        <v>126</v>
      </c>
      <c r="B271" t="s">
        <v>4</v>
      </c>
      <c r="C271" s="3">
        <v>39973.63994212963</v>
      </c>
      <c r="D271" s="3">
        <v>39973.66002314815</v>
      </c>
      <c r="E271" s="2">
        <f t="shared" si="20"/>
        <v>2.008101851970423E-2</v>
      </c>
      <c r="F271" t="str">
        <f>CONCATENATE(INDEX(Telefonkönyv!$A$2:$A$63,MATCH('Hívások (3)'!A271,Telefonkönyv!$C$2:$C$63,0))," ",INDEX(Telefonkönyv!$B$2:$B$63,MATCH('Hívások (3)'!A271,Telefonkönyv!$C$2:$C$63,0)))</f>
        <v>Hadviga Márton ügyintéző</v>
      </c>
      <c r="G271" s="5">
        <f t="shared" si="21"/>
        <v>2090</v>
      </c>
      <c r="H271" s="11" t="b">
        <f t="shared" si="22"/>
        <v>0</v>
      </c>
      <c r="I271" s="11" t="b">
        <f t="shared" si="23"/>
        <v>0</v>
      </c>
      <c r="J271" s="11" t="b">
        <f t="shared" si="24"/>
        <v>0</v>
      </c>
    </row>
    <row r="272" spans="1:10" x14ac:dyDescent="0.25">
      <c r="A272">
        <v>155</v>
      </c>
      <c r="B272" t="s">
        <v>9</v>
      </c>
      <c r="C272" s="3">
        <v>39973.642500000002</v>
      </c>
      <c r="D272" s="3">
        <v>39973.650069444448</v>
      </c>
      <c r="E272" s="2">
        <f t="shared" si="20"/>
        <v>7.5694444458349608E-3</v>
      </c>
      <c r="F272" t="str">
        <f>CONCATENATE(INDEX(Telefonkönyv!$A$2:$A$63,MATCH('Hívások (3)'!A272,Telefonkönyv!$C$2:$C$63,0))," ",INDEX(Telefonkönyv!$B$2:$B$63,MATCH('Hívások (3)'!A272,Telefonkönyv!$C$2:$C$63,0)))</f>
        <v>Bölöni Antal ügyintéző</v>
      </c>
      <c r="G272" s="5">
        <f t="shared" si="21"/>
        <v>875</v>
      </c>
      <c r="H272" s="11" t="b">
        <f t="shared" si="22"/>
        <v>0</v>
      </c>
      <c r="I272" s="11" t="b">
        <f t="shared" si="23"/>
        <v>0</v>
      </c>
      <c r="J272" s="11" t="b">
        <f t="shared" si="24"/>
        <v>0</v>
      </c>
    </row>
    <row r="273" spans="1:10" x14ac:dyDescent="0.25">
      <c r="A273">
        <v>128</v>
      </c>
      <c r="B273" t="s">
        <v>4</v>
      </c>
      <c r="C273" s="3">
        <v>39973.643564814818</v>
      </c>
      <c r="D273" s="3">
        <v>39973.658229166664</v>
      </c>
      <c r="E273" s="2">
        <f t="shared" si="20"/>
        <v>1.466435184556758E-2</v>
      </c>
      <c r="F273" t="str">
        <f>CONCATENATE(INDEX(Telefonkönyv!$A$2:$A$63,MATCH('Hívások (3)'!A273,Telefonkönyv!$C$2:$C$63,0))," ",INDEX(Telefonkönyv!$B$2:$B$63,MATCH('Hívások (3)'!A273,Telefonkönyv!$C$2:$C$63,0)))</f>
        <v>Fogarasi Éva ügyintéző</v>
      </c>
      <c r="G273" s="5">
        <f t="shared" si="21"/>
        <v>1600</v>
      </c>
      <c r="H273" s="11" t="b">
        <f t="shared" si="22"/>
        <v>0</v>
      </c>
      <c r="I273" s="11" t="b">
        <f t="shared" si="23"/>
        <v>0</v>
      </c>
      <c r="J273" s="11" t="b">
        <f t="shared" si="24"/>
        <v>0</v>
      </c>
    </row>
    <row r="274" spans="1:10" x14ac:dyDescent="0.25">
      <c r="A274">
        <v>115</v>
      </c>
      <c r="B274" t="s">
        <v>14</v>
      </c>
      <c r="C274" s="3">
        <v>39973.646064814813</v>
      </c>
      <c r="D274" s="3">
        <v>39973.654479166667</v>
      </c>
      <c r="E274" s="2">
        <f t="shared" si="20"/>
        <v>8.4143518542987294E-3</v>
      </c>
      <c r="F274" t="str">
        <f>CONCATENATE(INDEX(Telefonkönyv!$A$2:$A$63,MATCH('Hívások (3)'!A274,Telefonkönyv!$C$2:$C$63,0))," ",INDEX(Telefonkönyv!$B$2:$B$63,MATCH('Hívások (3)'!A274,Telefonkönyv!$C$2:$C$63,0)))</f>
        <v>Marosi István ügyintéző</v>
      </c>
      <c r="G274" s="5">
        <f t="shared" si="21"/>
        <v>1085</v>
      </c>
      <c r="H274" s="11" t="b">
        <f t="shared" si="22"/>
        <v>0</v>
      </c>
      <c r="I274" s="11" t="b">
        <f t="shared" si="23"/>
        <v>0</v>
      </c>
      <c r="J274" s="11" t="b">
        <f t="shared" si="24"/>
        <v>0</v>
      </c>
    </row>
    <row r="275" spans="1:10" x14ac:dyDescent="0.25">
      <c r="A275">
        <v>159</v>
      </c>
      <c r="B275" t="s">
        <v>4</v>
      </c>
      <c r="C275" s="3">
        <v>39973.652118055557</v>
      </c>
      <c r="D275" s="3">
        <v>39973.68141203704</v>
      </c>
      <c r="E275" s="2">
        <f t="shared" si="20"/>
        <v>2.9293981482624076E-2</v>
      </c>
      <c r="F275" t="str">
        <f>CONCATENATE(INDEX(Telefonkönyv!$A$2:$A$63,MATCH('Hívások (3)'!A275,Telefonkönyv!$C$2:$C$63,0))," ",INDEX(Telefonkönyv!$B$2:$B$63,MATCH('Hívások (3)'!A275,Telefonkönyv!$C$2:$C$63,0)))</f>
        <v>Pap Nikolett ügyintéző</v>
      </c>
      <c r="G275" s="5">
        <f t="shared" si="21"/>
        <v>3070</v>
      </c>
      <c r="H275" s="11" t="b">
        <f t="shared" si="22"/>
        <v>0</v>
      </c>
      <c r="I275" s="11" t="b">
        <f t="shared" si="23"/>
        <v>0</v>
      </c>
      <c r="J275" s="11" t="b">
        <f t="shared" si="24"/>
        <v>0</v>
      </c>
    </row>
    <row r="276" spans="1:10" x14ac:dyDescent="0.25">
      <c r="A276">
        <v>134</v>
      </c>
      <c r="B276" t="s">
        <v>4</v>
      </c>
      <c r="C276" s="3">
        <v>39973.652962962966</v>
      </c>
      <c r="D276" s="3">
        <v>39973.692789351851</v>
      </c>
      <c r="E276" s="2">
        <f t="shared" si="20"/>
        <v>3.9826388885558117E-2</v>
      </c>
      <c r="F276" t="str">
        <f>CONCATENATE(INDEX(Telefonkönyv!$A$2:$A$63,MATCH('Hívások (3)'!A276,Telefonkönyv!$C$2:$C$63,0))," ",INDEX(Telefonkönyv!$B$2:$B$63,MATCH('Hívások (3)'!A276,Telefonkönyv!$C$2:$C$63,0)))</f>
        <v>Kurinyec Kinga ügyintéző</v>
      </c>
      <c r="G276" s="5">
        <f t="shared" si="21"/>
        <v>4120</v>
      </c>
      <c r="H276" s="11" t="b">
        <f t="shared" si="22"/>
        <v>0</v>
      </c>
      <c r="I276" s="11" t="b">
        <f t="shared" si="23"/>
        <v>0</v>
      </c>
      <c r="J276" s="11" t="b">
        <f t="shared" si="24"/>
        <v>0</v>
      </c>
    </row>
    <row r="277" spans="1:10" x14ac:dyDescent="0.25">
      <c r="A277">
        <v>131</v>
      </c>
      <c r="B277" t="s">
        <v>5</v>
      </c>
      <c r="C277" s="3">
        <v>39973.653113425928</v>
      </c>
      <c r="D277" s="3">
        <v>39973.67287037037</v>
      </c>
      <c r="E277" s="2">
        <f t="shared" si="20"/>
        <v>1.9756944442633539E-2</v>
      </c>
      <c r="F277" t="str">
        <f>CONCATENATE(INDEX(Telefonkönyv!$A$2:$A$63,MATCH('Hívások (3)'!A277,Telefonkönyv!$C$2:$C$63,0))," ",INDEX(Telefonkönyv!$B$2:$B$63,MATCH('Hívások (3)'!A277,Telefonkönyv!$C$2:$C$63,0)))</f>
        <v>Arany Attila ügyintéző</v>
      </c>
      <c r="G277" s="5">
        <f t="shared" si="21"/>
        <v>2365</v>
      </c>
      <c r="H277" s="11" t="b">
        <f t="shared" si="22"/>
        <v>0</v>
      </c>
      <c r="I277" s="11" t="b">
        <f t="shared" si="23"/>
        <v>0</v>
      </c>
      <c r="J277" s="11" t="b">
        <f t="shared" si="24"/>
        <v>0</v>
      </c>
    </row>
    <row r="278" spans="1:10" x14ac:dyDescent="0.25">
      <c r="A278">
        <v>103</v>
      </c>
      <c r="B278" t="s">
        <v>10</v>
      </c>
      <c r="C278" s="3">
        <v>39973.65421296296</v>
      </c>
      <c r="D278" s="3">
        <v>39973.685381944444</v>
      </c>
      <c r="E278" s="2">
        <f t="shared" si="20"/>
        <v>3.1168981484370306E-2</v>
      </c>
      <c r="F278" t="str">
        <f>CONCATENATE(INDEX(Telefonkönyv!$A$2:$A$63,MATCH('Hívások (3)'!A278,Telefonkönyv!$C$2:$C$63,0))," ",INDEX(Telefonkönyv!$B$2:$B$63,MATCH('Hívások (3)'!A278,Telefonkönyv!$C$2:$C$63,0)))</f>
        <v>Faluhelyi Csaba ügyintéző</v>
      </c>
      <c r="G278" s="5">
        <f t="shared" si="21"/>
        <v>3885</v>
      </c>
      <c r="H278" s="11" t="b">
        <f t="shared" si="22"/>
        <v>0</v>
      </c>
      <c r="I278" s="11" t="b">
        <f t="shared" si="23"/>
        <v>0</v>
      </c>
      <c r="J278" s="11" t="b">
        <f t="shared" si="24"/>
        <v>0</v>
      </c>
    </row>
    <row r="279" spans="1:10" x14ac:dyDescent="0.25">
      <c r="A279">
        <v>151</v>
      </c>
      <c r="B279" t="s">
        <v>15</v>
      </c>
      <c r="C279" s="3">
        <v>39973.656215277777</v>
      </c>
      <c r="D279" s="3">
        <v>39973.692303240743</v>
      </c>
      <c r="E279" s="2">
        <f t="shared" si="20"/>
        <v>3.6087962966121268E-2</v>
      </c>
      <c r="F279" t="str">
        <f>CONCATENATE(INDEX(Telefonkönyv!$A$2:$A$63,MATCH('Hívások (3)'!A279,Telefonkönyv!$C$2:$C$63,0))," ",INDEX(Telefonkönyv!$B$2:$B$63,MATCH('Hívások (3)'!A279,Telefonkönyv!$C$2:$C$63,0)))</f>
        <v>Lovas Helga ügyintéző</v>
      </c>
      <c r="G279" s="5">
        <f t="shared" si="21"/>
        <v>4480</v>
      </c>
      <c r="H279" s="11" t="b">
        <f t="shared" si="22"/>
        <v>0</v>
      </c>
      <c r="I279" s="11" t="b">
        <f t="shared" si="23"/>
        <v>0</v>
      </c>
      <c r="J279" s="11" t="b">
        <f t="shared" si="24"/>
        <v>0</v>
      </c>
    </row>
    <row r="280" spans="1:10" x14ac:dyDescent="0.25">
      <c r="A280">
        <v>155</v>
      </c>
      <c r="B280" t="s">
        <v>9</v>
      </c>
      <c r="C280" s="3">
        <v>39973.660324074073</v>
      </c>
      <c r="D280" s="3">
        <v>39973.698113425926</v>
      </c>
      <c r="E280" s="2">
        <f t="shared" si="20"/>
        <v>3.77893518525525E-2</v>
      </c>
      <c r="F280" t="str">
        <f>CONCATENATE(INDEX(Telefonkönyv!$A$2:$A$63,MATCH('Hívások (3)'!A280,Telefonkönyv!$C$2:$C$63,0))," ",INDEX(Telefonkönyv!$B$2:$B$63,MATCH('Hívások (3)'!A280,Telefonkönyv!$C$2:$C$63,0)))</f>
        <v>Bölöni Antal ügyintéző</v>
      </c>
      <c r="G280" s="5">
        <f t="shared" si="21"/>
        <v>4175</v>
      </c>
      <c r="H280" s="11" t="b">
        <f t="shared" si="22"/>
        <v>0</v>
      </c>
      <c r="I280" s="11" t="b">
        <f t="shared" si="23"/>
        <v>0</v>
      </c>
      <c r="J280" s="11" t="b">
        <f t="shared" si="24"/>
        <v>0</v>
      </c>
    </row>
    <row r="281" spans="1:10" x14ac:dyDescent="0.25">
      <c r="A281">
        <v>129</v>
      </c>
      <c r="B281" t="s">
        <v>9</v>
      </c>
      <c r="C281" s="3">
        <v>39973.660601851851</v>
      </c>
      <c r="D281" s="3">
        <v>39973.669270833336</v>
      </c>
      <c r="E281" s="2">
        <f t="shared" si="20"/>
        <v>8.668981485243421E-3</v>
      </c>
      <c r="F281" t="str">
        <f>CONCATENATE(INDEX(Telefonkönyv!$A$2:$A$63,MATCH('Hívások (3)'!A281,Telefonkönyv!$C$2:$C$63,0))," ",INDEX(Telefonkönyv!$B$2:$B$63,MATCH('Hívások (3)'!A281,Telefonkönyv!$C$2:$C$63,0)))</f>
        <v>Huszár Ildikó középvezető</v>
      </c>
      <c r="G281" s="5">
        <f t="shared" si="21"/>
        <v>1025</v>
      </c>
      <c r="H281" s="11" t="b">
        <f t="shared" si="22"/>
        <v>0</v>
      </c>
      <c r="I281" s="11" t="b">
        <f t="shared" si="23"/>
        <v>0</v>
      </c>
      <c r="J281" s="11" t="b">
        <f t="shared" si="24"/>
        <v>0</v>
      </c>
    </row>
    <row r="282" spans="1:10" x14ac:dyDescent="0.25">
      <c r="A282">
        <v>130</v>
      </c>
      <c r="B282" t="s">
        <v>10</v>
      </c>
      <c r="C282" s="3">
        <v>39973.686874999999</v>
      </c>
      <c r="D282" s="3">
        <v>39973.710046296299</v>
      </c>
      <c r="E282" s="2">
        <f t="shared" si="20"/>
        <v>2.3171296299551614E-2</v>
      </c>
      <c r="F282" t="str">
        <f>CONCATENATE(INDEX(Telefonkönyv!$A$2:$A$63,MATCH('Hívások (3)'!A282,Telefonkönyv!$C$2:$C$63,0))," ",INDEX(Telefonkönyv!$B$2:$B$63,MATCH('Hívások (3)'!A282,Telefonkönyv!$C$2:$C$63,0)))</f>
        <v>Gál Zsuzsa ügyintéző</v>
      </c>
      <c r="G282" s="5">
        <f t="shared" si="21"/>
        <v>2950</v>
      </c>
      <c r="H282" s="11" t="b">
        <f t="shared" si="22"/>
        <v>0</v>
      </c>
      <c r="I282" s="11" t="b">
        <f t="shared" si="23"/>
        <v>0</v>
      </c>
      <c r="J282" s="11" t="b">
        <f t="shared" si="24"/>
        <v>0</v>
      </c>
    </row>
    <row r="283" spans="1:10" x14ac:dyDescent="0.25">
      <c r="A283">
        <v>128</v>
      </c>
      <c r="B283" t="s">
        <v>4</v>
      </c>
      <c r="C283" s="3">
        <v>39973.6875462963</v>
      </c>
      <c r="D283" s="3">
        <v>39973.714791666665</v>
      </c>
      <c r="E283" s="2">
        <f t="shared" si="20"/>
        <v>2.7245370365562849E-2</v>
      </c>
      <c r="F283" t="str">
        <f>CONCATENATE(INDEX(Telefonkönyv!$A$2:$A$63,MATCH('Hívások (3)'!A283,Telefonkönyv!$C$2:$C$63,0))," ",INDEX(Telefonkönyv!$B$2:$B$63,MATCH('Hívások (3)'!A283,Telefonkönyv!$C$2:$C$63,0)))</f>
        <v>Fogarasi Éva ügyintéző</v>
      </c>
      <c r="G283" s="5">
        <f t="shared" si="21"/>
        <v>2860</v>
      </c>
      <c r="H283" s="11" t="b">
        <f t="shared" si="22"/>
        <v>0</v>
      </c>
      <c r="I283" s="11" t="b">
        <f t="shared" si="23"/>
        <v>0</v>
      </c>
      <c r="J283" s="11" t="b">
        <f t="shared" si="24"/>
        <v>0</v>
      </c>
    </row>
    <row r="284" spans="1:10" x14ac:dyDescent="0.25">
      <c r="A284">
        <v>116</v>
      </c>
      <c r="B284" t="s">
        <v>9</v>
      </c>
      <c r="C284" s="3">
        <v>39973.687800925924</v>
      </c>
      <c r="D284" s="3">
        <v>39973.727349537039</v>
      </c>
      <c r="E284" s="2">
        <f t="shared" si="20"/>
        <v>3.9548611115606036E-2</v>
      </c>
      <c r="F284" t="str">
        <f>CONCATENATE(INDEX(Telefonkönyv!$A$2:$A$63,MATCH('Hívások (3)'!A284,Telefonkönyv!$C$2:$C$63,0))," ",INDEX(Telefonkönyv!$B$2:$B$63,MATCH('Hívások (3)'!A284,Telefonkönyv!$C$2:$C$63,0)))</f>
        <v>Mák Anna ügyintéző</v>
      </c>
      <c r="G284" s="5">
        <f t="shared" si="21"/>
        <v>4325</v>
      </c>
      <c r="H284" s="11" t="b">
        <f t="shared" si="22"/>
        <v>0</v>
      </c>
      <c r="I284" s="11" t="b">
        <f t="shared" si="23"/>
        <v>0</v>
      </c>
      <c r="J284" s="11" t="b">
        <f t="shared" si="24"/>
        <v>0</v>
      </c>
    </row>
    <row r="285" spans="1:10" x14ac:dyDescent="0.25">
      <c r="A285">
        <v>123</v>
      </c>
      <c r="B285" t="s">
        <v>7</v>
      </c>
      <c r="C285" s="3">
        <v>39973.690034722225</v>
      </c>
      <c r="D285" s="3">
        <v>39973.70894675926</v>
      </c>
      <c r="E285" s="2">
        <f t="shared" si="20"/>
        <v>1.8912037034169771E-2</v>
      </c>
      <c r="F285" t="str">
        <f>CONCATENATE(INDEX(Telefonkönyv!$A$2:$A$63,MATCH('Hívások (3)'!A285,Telefonkönyv!$C$2:$C$63,0))," ",INDEX(Telefonkönyv!$B$2:$B$63,MATCH('Hívások (3)'!A285,Telefonkönyv!$C$2:$C$63,0)))</f>
        <v>Juhász Andrea ügyintéző</v>
      </c>
      <c r="G285" s="5">
        <f t="shared" si="21"/>
        <v>2150</v>
      </c>
      <c r="H285" s="11" t="b">
        <f t="shared" si="22"/>
        <v>0</v>
      </c>
      <c r="I285" s="11" t="b">
        <f t="shared" si="23"/>
        <v>0</v>
      </c>
      <c r="J285" s="11" t="b">
        <f t="shared" si="24"/>
        <v>0</v>
      </c>
    </row>
    <row r="286" spans="1:10" x14ac:dyDescent="0.25">
      <c r="A286">
        <v>124</v>
      </c>
      <c r="B286" t="s">
        <v>13</v>
      </c>
      <c r="C286" s="3">
        <v>39973.695694444446</v>
      </c>
      <c r="D286" s="3">
        <v>39973.720648148148</v>
      </c>
      <c r="E286" s="2">
        <f t="shared" si="20"/>
        <v>2.495370370161254E-2</v>
      </c>
      <c r="F286" t="str">
        <f>CONCATENATE(INDEX(Telefonkönyv!$A$2:$A$63,MATCH('Hívások (3)'!A286,Telefonkönyv!$C$2:$C$63,0))," ",INDEX(Telefonkönyv!$B$2:$B$63,MATCH('Hívások (3)'!A286,Telefonkönyv!$C$2:$C$63,0)))</f>
        <v>Gelencsér László ügyintéző</v>
      </c>
      <c r="G286" s="5">
        <f t="shared" si="21"/>
        <v>2925</v>
      </c>
      <c r="H286" s="11" t="b">
        <f t="shared" si="22"/>
        <v>0</v>
      </c>
      <c r="I286" s="11" t="b">
        <f t="shared" si="23"/>
        <v>0</v>
      </c>
      <c r="J286" s="11" t="b">
        <f t="shared" si="24"/>
        <v>0</v>
      </c>
    </row>
    <row r="287" spans="1:10" x14ac:dyDescent="0.25">
      <c r="A287">
        <v>126</v>
      </c>
      <c r="B287" t="s">
        <v>4</v>
      </c>
      <c r="C287" s="3">
        <v>39973.695740740739</v>
      </c>
      <c r="D287" s="3">
        <v>39973.698703703703</v>
      </c>
      <c r="E287" s="2">
        <f t="shared" si="20"/>
        <v>2.9629629643750377E-3</v>
      </c>
      <c r="F287" t="str">
        <f>CONCATENATE(INDEX(Telefonkönyv!$A$2:$A$63,MATCH('Hívások (3)'!A287,Telefonkönyv!$C$2:$C$63,0))," ",INDEX(Telefonkönyv!$B$2:$B$63,MATCH('Hívások (3)'!A287,Telefonkönyv!$C$2:$C$63,0)))</f>
        <v>Hadviga Márton ügyintéző</v>
      </c>
      <c r="G287" s="5">
        <f t="shared" si="21"/>
        <v>410</v>
      </c>
      <c r="H287" s="11" t="b">
        <f t="shared" si="22"/>
        <v>0</v>
      </c>
      <c r="I287" s="11" t="b">
        <f t="shared" si="23"/>
        <v>0</v>
      </c>
      <c r="J287" s="11" t="b">
        <f t="shared" si="24"/>
        <v>0</v>
      </c>
    </row>
    <row r="288" spans="1:10" x14ac:dyDescent="0.25">
      <c r="A288">
        <v>101</v>
      </c>
      <c r="B288" t="s">
        <v>11</v>
      </c>
      <c r="C288" s="3">
        <v>39973.70171296296</v>
      </c>
      <c r="D288" s="3">
        <v>39973.717835648145</v>
      </c>
      <c r="E288" s="2">
        <f t="shared" si="20"/>
        <v>1.6122685185109731E-2</v>
      </c>
      <c r="F288" t="str">
        <f>CONCATENATE(INDEX(Telefonkönyv!$A$2:$A$63,MATCH('Hívások (3)'!A288,Telefonkönyv!$C$2:$C$63,0))," ",INDEX(Telefonkönyv!$B$2:$B$63,MATCH('Hívások (3)'!A288,Telefonkönyv!$C$2:$C$63,0)))</f>
        <v>Szatmári Miklós ügyintéző</v>
      </c>
      <c r="G288" s="5">
        <f t="shared" si="21"/>
        <v>1965</v>
      </c>
      <c r="H288" s="11" t="b">
        <f t="shared" si="22"/>
        <v>0</v>
      </c>
      <c r="I288" s="11" t="b">
        <f t="shared" si="23"/>
        <v>0</v>
      </c>
      <c r="J288" s="11" t="b">
        <f t="shared" si="24"/>
        <v>0</v>
      </c>
    </row>
    <row r="289" spans="1:10" x14ac:dyDescent="0.25">
      <c r="A289">
        <v>103</v>
      </c>
      <c r="B289" t="s">
        <v>10</v>
      </c>
      <c r="C289" s="3">
        <v>39973.706643518519</v>
      </c>
      <c r="D289" s="3">
        <v>39973.736481481479</v>
      </c>
      <c r="E289" s="2">
        <f t="shared" si="20"/>
        <v>2.9837962960300501E-2</v>
      </c>
      <c r="F289" t="str">
        <f>CONCATENATE(INDEX(Telefonkönyv!$A$2:$A$63,MATCH('Hívások (3)'!A289,Telefonkönyv!$C$2:$C$63,0))," ",INDEX(Telefonkönyv!$B$2:$B$63,MATCH('Hívások (3)'!A289,Telefonkönyv!$C$2:$C$63,0)))</f>
        <v>Faluhelyi Csaba ügyintéző</v>
      </c>
      <c r="G289" s="5">
        <f t="shared" si="21"/>
        <v>3715</v>
      </c>
      <c r="H289" s="11" t="b">
        <f t="shared" si="22"/>
        <v>0</v>
      </c>
      <c r="I289" s="11" t="b">
        <f t="shared" si="23"/>
        <v>0</v>
      </c>
      <c r="J289" s="11" t="b">
        <f t="shared" si="24"/>
        <v>0</v>
      </c>
    </row>
    <row r="290" spans="1:10" x14ac:dyDescent="0.25">
      <c r="A290">
        <v>125</v>
      </c>
      <c r="B290" t="s">
        <v>8</v>
      </c>
      <c r="C290" s="3">
        <v>39973.706921296296</v>
      </c>
      <c r="D290" s="3">
        <v>39973.721168981479</v>
      </c>
      <c r="E290" s="2">
        <f t="shared" si="20"/>
        <v>1.4247685183363501E-2</v>
      </c>
      <c r="F290" t="str">
        <f>CONCATENATE(INDEX(Telefonkönyv!$A$2:$A$63,MATCH('Hívások (3)'!A290,Telefonkönyv!$C$2:$C$63,0))," ",INDEX(Telefonkönyv!$B$2:$B$63,MATCH('Hívások (3)'!A290,Telefonkönyv!$C$2:$C$63,0)))</f>
        <v>Éhes Piroska ügyintéző</v>
      </c>
      <c r="G290" s="5">
        <f t="shared" si="21"/>
        <v>1725</v>
      </c>
      <c r="H290" s="11" t="b">
        <f t="shared" si="22"/>
        <v>0</v>
      </c>
      <c r="I290" s="11" t="b">
        <f t="shared" si="23"/>
        <v>0</v>
      </c>
      <c r="J290" s="11" t="b">
        <f t="shared" si="24"/>
        <v>0</v>
      </c>
    </row>
    <row r="291" spans="1:10" x14ac:dyDescent="0.25">
      <c r="A291">
        <v>144</v>
      </c>
      <c r="B291" t="s">
        <v>14</v>
      </c>
      <c r="C291" s="3">
        <v>39973.710057870368</v>
      </c>
      <c r="D291" s="3">
        <v>39973.731354166666</v>
      </c>
      <c r="E291" s="2">
        <f t="shared" si="20"/>
        <v>2.1296296297805384E-2</v>
      </c>
      <c r="F291" t="str">
        <f>CONCATENATE(INDEX(Telefonkönyv!$A$2:$A$63,MATCH('Hívások (3)'!A291,Telefonkönyv!$C$2:$C$63,0))," ",INDEX(Telefonkönyv!$B$2:$B$63,MATCH('Hívások (3)'!A291,Telefonkönyv!$C$2:$C$63,0)))</f>
        <v>Bózsing Gergely ügyintéző</v>
      </c>
      <c r="G291" s="5">
        <f t="shared" si="21"/>
        <v>2525</v>
      </c>
      <c r="H291" s="11" t="b">
        <f t="shared" si="22"/>
        <v>0</v>
      </c>
      <c r="I291" s="11" t="b">
        <f t="shared" si="23"/>
        <v>0</v>
      </c>
      <c r="J291" s="11" t="b">
        <f t="shared" si="24"/>
        <v>0</v>
      </c>
    </row>
    <row r="292" spans="1:10" x14ac:dyDescent="0.25">
      <c r="A292">
        <v>130</v>
      </c>
      <c r="B292" t="s">
        <v>10</v>
      </c>
      <c r="C292" s="3">
        <v>39973.7109837963</v>
      </c>
      <c r="D292" s="3">
        <v>39973.735648148147</v>
      </c>
      <c r="E292" s="2">
        <f t="shared" si="20"/>
        <v>2.4664351847604848E-2</v>
      </c>
      <c r="F292" t="str">
        <f>CONCATENATE(INDEX(Telefonkönyv!$A$2:$A$63,MATCH('Hívások (3)'!A292,Telefonkönyv!$C$2:$C$63,0))," ",INDEX(Telefonkönyv!$B$2:$B$63,MATCH('Hívások (3)'!A292,Telefonkönyv!$C$2:$C$63,0)))</f>
        <v>Gál Zsuzsa ügyintéző</v>
      </c>
      <c r="G292" s="5">
        <f t="shared" si="21"/>
        <v>3120</v>
      </c>
      <c r="H292" s="11" t="b">
        <f t="shared" si="22"/>
        <v>0</v>
      </c>
      <c r="I292" s="11" t="b">
        <f t="shared" si="23"/>
        <v>0</v>
      </c>
      <c r="J292" s="11" t="b">
        <f t="shared" si="24"/>
        <v>0</v>
      </c>
    </row>
    <row r="293" spans="1:10" x14ac:dyDescent="0.25">
      <c r="A293">
        <v>110</v>
      </c>
      <c r="B293" t="s">
        <v>11</v>
      </c>
      <c r="C293" s="3">
        <v>39973.713888888888</v>
      </c>
      <c r="D293" s="3">
        <v>39973.71638888889</v>
      </c>
      <c r="E293" s="2">
        <f t="shared" si="20"/>
        <v>2.5000000023283064E-3</v>
      </c>
      <c r="F293" t="str">
        <f>CONCATENATE(INDEX(Telefonkönyv!$A$2:$A$63,MATCH('Hívások (3)'!A293,Telefonkönyv!$C$2:$C$63,0))," ",INDEX(Telefonkönyv!$B$2:$B$63,MATCH('Hívások (3)'!A293,Telefonkönyv!$C$2:$C$63,0)))</f>
        <v>Tóth Tímea középvezető</v>
      </c>
      <c r="G293" s="5">
        <f t="shared" si="21"/>
        <v>365</v>
      </c>
      <c r="H293" s="11" t="b">
        <f t="shared" si="22"/>
        <v>0</v>
      </c>
      <c r="I293" s="11" t="b">
        <f t="shared" si="23"/>
        <v>0</v>
      </c>
      <c r="J293" s="11" t="b">
        <f t="shared" si="24"/>
        <v>0</v>
      </c>
    </row>
    <row r="294" spans="1:10" x14ac:dyDescent="0.25">
      <c r="A294">
        <v>134</v>
      </c>
      <c r="B294" t="s">
        <v>4</v>
      </c>
      <c r="C294" s="3">
        <v>39973.715844907405</v>
      </c>
      <c r="D294" s="3">
        <v>39973.726307870369</v>
      </c>
      <c r="E294" s="2">
        <f t="shared" si="20"/>
        <v>1.0462962964083999E-2</v>
      </c>
      <c r="F294" t="str">
        <f>CONCATENATE(INDEX(Telefonkönyv!$A$2:$A$63,MATCH('Hívások (3)'!A294,Telefonkönyv!$C$2:$C$63,0))," ",INDEX(Telefonkönyv!$B$2:$B$63,MATCH('Hívások (3)'!A294,Telefonkönyv!$C$2:$C$63,0)))</f>
        <v>Kurinyec Kinga ügyintéző</v>
      </c>
      <c r="G294" s="5">
        <f t="shared" si="21"/>
        <v>1180</v>
      </c>
      <c r="H294" s="11" t="b">
        <f t="shared" si="22"/>
        <v>0</v>
      </c>
      <c r="I294" s="11" t="b">
        <f t="shared" si="23"/>
        <v>0</v>
      </c>
      <c r="J294" s="11" t="b">
        <f t="shared" si="24"/>
        <v>0</v>
      </c>
    </row>
    <row r="295" spans="1:10" x14ac:dyDescent="0.25">
      <c r="A295">
        <v>143</v>
      </c>
      <c r="B295" t="s">
        <v>9</v>
      </c>
      <c r="C295" s="3">
        <v>39973.72074074074</v>
      </c>
      <c r="D295" s="3">
        <v>39973.72619212963</v>
      </c>
      <c r="E295" s="2">
        <f t="shared" si="20"/>
        <v>5.4513888899236917E-3</v>
      </c>
      <c r="F295" t="str">
        <f>CONCATENATE(INDEX(Telefonkönyv!$A$2:$A$63,MATCH('Hívások (3)'!A295,Telefonkönyv!$C$2:$C$63,0))," ",INDEX(Telefonkönyv!$B$2:$B$63,MATCH('Hívások (3)'!A295,Telefonkönyv!$C$2:$C$63,0)))</f>
        <v>Tringel Franciska ügyintéző</v>
      </c>
      <c r="G295" s="5">
        <f t="shared" si="21"/>
        <v>650</v>
      </c>
      <c r="H295" s="11" t="b">
        <f t="shared" si="22"/>
        <v>0</v>
      </c>
      <c r="I295" s="11" t="b">
        <f t="shared" si="23"/>
        <v>0</v>
      </c>
      <c r="J295" s="11" t="b">
        <f t="shared" si="24"/>
        <v>0</v>
      </c>
    </row>
    <row r="296" spans="1:10" x14ac:dyDescent="0.25">
      <c r="A296">
        <v>126</v>
      </c>
      <c r="B296" t="s">
        <v>4</v>
      </c>
      <c r="C296" s="3">
        <v>39973.726921296293</v>
      </c>
      <c r="D296" s="3">
        <v>39973.761759259258</v>
      </c>
      <c r="E296" s="2">
        <f t="shared" si="20"/>
        <v>3.4837962964957114E-2</v>
      </c>
      <c r="F296" t="str">
        <f>CONCATENATE(INDEX(Telefonkönyv!$A$2:$A$63,MATCH('Hívások (3)'!A296,Telefonkönyv!$C$2:$C$63,0))," ",INDEX(Telefonkönyv!$B$2:$B$63,MATCH('Hívások (3)'!A296,Telefonkönyv!$C$2:$C$63,0)))</f>
        <v>Hadviga Márton ügyintéző</v>
      </c>
      <c r="G296" s="5">
        <f t="shared" si="21"/>
        <v>3630</v>
      </c>
      <c r="H296" s="11" t="b">
        <f t="shared" si="22"/>
        <v>0</v>
      </c>
      <c r="I296" s="11" t="b">
        <f t="shared" si="23"/>
        <v>0</v>
      </c>
      <c r="J296" s="11" t="b">
        <f t="shared" si="24"/>
        <v>0</v>
      </c>
    </row>
    <row r="297" spans="1:10" x14ac:dyDescent="0.25">
      <c r="A297">
        <v>125</v>
      </c>
      <c r="B297" t="s">
        <v>8</v>
      </c>
      <c r="C297" s="3">
        <v>39973.728032407409</v>
      </c>
      <c r="D297" s="3">
        <v>39973.734409722223</v>
      </c>
      <c r="E297" s="2">
        <f t="shared" si="20"/>
        <v>6.3773148140171543E-3</v>
      </c>
      <c r="F297" t="str">
        <f>CONCATENATE(INDEX(Telefonkönyv!$A$2:$A$63,MATCH('Hívások (3)'!A297,Telefonkönyv!$C$2:$C$63,0))," ",INDEX(Telefonkönyv!$B$2:$B$63,MATCH('Hívások (3)'!A297,Telefonkönyv!$C$2:$C$63,0)))</f>
        <v>Éhes Piroska ügyintéző</v>
      </c>
      <c r="G297" s="5">
        <f t="shared" si="21"/>
        <v>845</v>
      </c>
      <c r="H297" s="11" t="b">
        <f t="shared" si="22"/>
        <v>0</v>
      </c>
      <c r="I297" s="11" t="b">
        <f t="shared" si="23"/>
        <v>0</v>
      </c>
      <c r="J297" s="11" t="b">
        <f t="shared" si="24"/>
        <v>0</v>
      </c>
    </row>
    <row r="298" spans="1:10" x14ac:dyDescent="0.25">
      <c r="A298">
        <v>110</v>
      </c>
      <c r="B298" t="s">
        <v>6</v>
      </c>
      <c r="C298" s="3">
        <v>39973.729907407411</v>
      </c>
      <c r="D298" s="3">
        <v>39973.732002314813</v>
      </c>
      <c r="E298" s="2">
        <f t="shared" si="20"/>
        <v>2.0949074023519643E-3</v>
      </c>
      <c r="F298" t="str">
        <f>CONCATENATE(INDEX(Telefonkönyv!$A$2:$A$63,MATCH('Hívások (3)'!A298,Telefonkönyv!$C$2:$C$63,0))," ",INDEX(Telefonkönyv!$B$2:$B$63,MATCH('Hívások (3)'!A298,Telefonkönyv!$C$2:$C$63,0)))</f>
        <v>Tóth Tímea középvezető</v>
      </c>
      <c r="G298" s="5">
        <f t="shared" si="21"/>
        <v>365</v>
      </c>
      <c r="H298" s="11" t="b">
        <f t="shared" si="22"/>
        <v>0</v>
      </c>
      <c r="I298" s="11" t="b">
        <f t="shared" si="23"/>
        <v>0</v>
      </c>
      <c r="J298" s="11" t="b">
        <f t="shared" si="24"/>
        <v>0</v>
      </c>
    </row>
    <row r="299" spans="1:10" x14ac:dyDescent="0.25">
      <c r="A299">
        <v>121</v>
      </c>
      <c r="B299" t="s">
        <v>7</v>
      </c>
      <c r="C299" s="3">
        <v>39973.731307870374</v>
      </c>
      <c r="D299" s="3">
        <v>39973.736134259256</v>
      </c>
      <c r="E299" s="2">
        <f t="shared" si="20"/>
        <v>4.8263888820656575E-3</v>
      </c>
      <c r="F299" t="str">
        <f>CONCATENATE(INDEX(Telefonkönyv!$A$2:$A$63,MATCH('Hívások (3)'!A299,Telefonkönyv!$C$2:$C$63,0))," ",INDEX(Telefonkönyv!$B$2:$B$63,MATCH('Hívások (3)'!A299,Telefonkönyv!$C$2:$C$63,0)))</f>
        <v>Palles Katalin ügyintéző</v>
      </c>
      <c r="G299" s="5">
        <f t="shared" si="21"/>
        <v>575</v>
      </c>
      <c r="H299" s="11" t="b">
        <f t="shared" si="22"/>
        <v>0</v>
      </c>
      <c r="I299" s="11" t="b">
        <f t="shared" si="23"/>
        <v>0</v>
      </c>
      <c r="J299" s="11" t="b">
        <f t="shared" si="24"/>
        <v>0</v>
      </c>
    </row>
    <row r="300" spans="1:10" x14ac:dyDescent="0.25">
      <c r="A300">
        <v>143</v>
      </c>
      <c r="B300" t="s">
        <v>9</v>
      </c>
      <c r="C300" s="3">
        <v>39973.733298611114</v>
      </c>
      <c r="D300" s="3">
        <v>39973.736585648148</v>
      </c>
      <c r="E300" s="2">
        <f t="shared" si="20"/>
        <v>3.2870370341697708E-3</v>
      </c>
      <c r="F300" t="str">
        <f>CONCATENATE(INDEX(Telefonkönyv!$A$2:$A$63,MATCH('Hívások (3)'!A300,Telefonkönyv!$C$2:$C$63,0))," ",INDEX(Telefonkönyv!$B$2:$B$63,MATCH('Hívások (3)'!A300,Telefonkönyv!$C$2:$C$63,0)))</f>
        <v>Tringel Franciska ügyintéző</v>
      </c>
      <c r="G300" s="5">
        <f t="shared" si="21"/>
        <v>425</v>
      </c>
      <c r="H300" s="11" t="b">
        <f t="shared" si="22"/>
        <v>0</v>
      </c>
      <c r="I300" s="11" t="b">
        <f t="shared" si="23"/>
        <v>0</v>
      </c>
      <c r="J300" s="11" t="b">
        <f t="shared" si="24"/>
        <v>0</v>
      </c>
    </row>
    <row r="301" spans="1:10" x14ac:dyDescent="0.25">
      <c r="A301">
        <v>110</v>
      </c>
      <c r="B301" t="s">
        <v>7</v>
      </c>
      <c r="C301" s="3">
        <v>39973.735335648147</v>
      </c>
      <c r="D301" s="3">
        <v>39973.770173611112</v>
      </c>
      <c r="E301" s="2">
        <f t="shared" si="20"/>
        <v>3.4837962964957114E-2</v>
      </c>
      <c r="F301" t="str">
        <f>CONCATENATE(INDEX(Telefonkönyv!$A$2:$A$63,MATCH('Hívások (3)'!A301,Telefonkönyv!$C$2:$C$63,0))," ",INDEX(Telefonkönyv!$B$2:$B$63,MATCH('Hívások (3)'!A301,Telefonkönyv!$C$2:$C$63,0)))</f>
        <v>Tóth Tímea középvezető</v>
      </c>
      <c r="G301" s="5">
        <f t="shared" si="21"/>
        <v>3875</v>
      </c>
      <c r="H301" s="11" t="b">
        <f t="shared" si="22"/>
        <v>0</v>
      </c>
      <c r="I301" s="11" t="b">
        <f t="shared" si="23"/>
        <v>0</v>
      </c>
      <c r="J301" s="11" t="b">
        <f t="shared" si="24"/>
        <v>0</v>
      </c>
    </row>
    <row r="302" spans="1:10" x14ac:dyDescent="0.25">
      <c r="A302">
        <v>111</v>
      </c>
      <c r="B302" t="s">
        <v>15</v>
      </c>
      <c r="C302" s="3">
        <v>39973.736296296294</v>
      </c>
      <c r="D302" s="3">
        <v>39973.748703703706</v>
      </c>
      <c r="E302" s="2">
        <f t="shared" si="20"/>
        <v>1.2407407411956228E-2</v>
      </c>
      <c r="F302" t="str">
        <f>CONCATENATE(INDEX(Telefonkönyv!$A$2:$A$63,MATCH('Hívások (3)'!A302,Telefonkönyv!$C$2:$C$63,0))," ",INDEX(Telefonkönyv!$B$2:$B$63,MATCH('Hívások (3)'!A302,Telefonkönyv!$C$2:$C$63,0)))</f>
        <v>Badacsonyi Krisztián ügyintéző</v>
      </c>
      <c r="G302" s="5">
        <f t="shared" si="21"/>
        <v>1590</v>
      </c>
      <c r="H302" s="11" t="b">
        <f t="shared" si="22"/>
        <v>0</v>
      </c>
      <c r="I302" s="11" t="b">
        <f t="shared" si="23"/>
        <v>0</v>
      </c>
      <c r="J302" s="11" t="b">
        <f t="shared" si="24"/>
        <v>0</v>
      </c>
    </row>
    <row r="303" spans="1:10" x14ac:dyDescent="0.25">
      <c r="A303">
        <v>140</v>
      </c>
      <c r="B303" t="s">
        <v>5</v>
      </c>
      <c r="C303" s="3">
        <v>39973.737719907411</v>
      </c>
      <c r="D303" s="3">
        <v>39973.758842592593</v>
      </c>
      <c r="E303" s="2">
        <f t="shared" si="20"/>
        <v>2.1122685182490386E-2</v>
      </c>
      <c r="F303" t="str">
        <f>CONCATENATE(INDEX(Telefonkönyv!$A$2:$A$63,MATCH('Hívások (3)'!A303,Telefonkönyv!$C$2:$C$63,0))," ",INDEX(Telefonkönyv!$B$2:$B$63,MATCH('Hívások (3)'!A303,Telefonkönyv!$C$2:$C$63,0)))</f>
        <v>Szunomár Flóra ügyintéző</v>
      </c>
      <c r="G303" s="5">
        <f t="shared" si="21"/>
        <v>2525</v>
      </c>
      <c r="H303" s="11" t="b">
        <f t="shared" si="22"/>
        <v>0</v>
      </c>
      <c r="I303" s="11" t="b">
        <f t="shared" si="23"/>
        <v>0</v>
      </c>
      <c r="J303" s="11" t="b">
        <f t="shared" si="24"/>
        <v>0</v>
      </c>
    </row>
    <row r="304" spans="1:10" x14ac:dyDescent="0.25">
      <c r="A304">
        <v>162</v>
      </c>
      <c r="B304" t="s">
        <v>5</v>
      </c>
      <c r="C304" s="3">
        <v>39973.740567129629</v>
      </c>
      <c r="D304" s="3">
        <v>39973.763032407405</v>
      </c>
      <c r="E304" s="2">
        <f t="shared" si="20"/>
        <v>2.2465277776063886E-2</v>
      </c>
      <c r="F304" t="str">
        <f>CONCATENATE(INDEX(Telefonkönyv!$A$2:$A$63,MATCH('Hívások (3)'!A304,Telefonkönyv!$C$2:$C$63,0))," ",INDEX(Telefonkönyv!$B$2:$B$63,MATCH('Hívások (3)'!A304,Telefonkönyv!$C$2:$C$63,0)))</f>
        <v>Mészöly Endre ügyintéző</v>
      </c>
      <c r="G304" s="5">
        <f t="shared" si="21"/>
        <v>2685</v>
      </c>
      <c r="H304" s="11" t="b">
        <f t="shared" si="22"/>
        <v>0</v>
      </c>
      <c r="I304" s="11" t="b">
        <f t="shared" si="23"/>
        <v>0</v>
      </c>
      <c r="J304" s="11" t="b">
        <f t="shared" si="24"/>
        <v>0</v>
      </c>
    </row>
    <row r="305" spans="1:10" x14ac:dyDescent="0.25">
      <c r="A305">
        <v>148</v>
      </c>
      <c r="B305" t="s">
        <v>8</v>
      </c>
      <c r="C305" s="3">
        <v>39973.750601851854</v>
      </c>
      <c r="D305" s="3">
        <v>39973.78230324074</v>
      </c>
      <c r="E305" s="2">
        <f t="shared" si="20"/>
        <v>3.1701388885267079E-2</v>
      </c>
      <c r="F305" t="str">
        <f>CONCATENATE(INDEX(Telefonkönyv!$A$2:$A$63,MATCH('Hívások (3)'!A305,Telefonkönyv!$C$2:$C$63,0))," ",INDEX(Telefonkönyv!$B$2:$B$63,MATCH('Hívások (3)'!A305,Telefonkönyv!$C$2:$C$63,0)))</f>
        <v>Mester Zsuzsa középvezető</v>
      </c>
      <c r="G305" s="5">
        <f t="shared" si="21"/>
        <v>3725</v>
      </c>
      <c r="H305" s="11" t="b">
        <f t="shared" si="22"/>
        <v>0</v>
      </c>
      <c r="I305" s="11" t="b">
        <f t="shared" si="23"/>
        <v>0</v>
      </c>
      <c r="J305" s="11" t="b">
        <f t="shared" si="24"/>
        <v>0</v>
      </c>
    </row>
    <row r="306" spans="1:10" x14ac:dyDescent="0.25">
      <c r="A306">
        <v>102</v>
      </c>
      <c r="B306" t="s">
        <v>11</v>
      </c>
      <c r="C306" s="3">
        <v>39973.75099537037</v>
      </c>
      <c r="D306" s="3">
        <v>39973.764074074075</v>
      </c>
      <c r="E306" s="2">
        <f t="shared" si="20"/>
        <v>1.3078703705104999E-2</v>
      </c>
      <c r="F306" t="str">
        <f>CONCATENATE(INDEX(Telefonkönyv!$A$2:$A$63,MATCH('Hívások (3)'!A306,Telefonkönyv!$C$2:$C$63,0))," ",INDEX(Telefonkönyv!$B$2:$B$63,MATCH('Hívások (3)'!A306,Telefonkönyv!$C$2:$C$63,0)))</f>
        <v>Csurgó Tivadar ügyintéző</v>
      </c>
      <c r="G306" s="5">
        <f t="shared" si="21"/>
        <v>1565</v>
      </c>
      <c r="H306" s="11" t="b">
        <f t="shared" si="22"/>
        <v>0</v>
      </c>
      <c r="I306" s="11" t="b">
        <f t="shared" si="23"/>
        <v>0</v>
      </c>
      <c r="J306" s="11" t="b">
        <f t="shared" si="24"/>
        <v>0</v>
      </c>
    </row>
    <row r="307" spans="1:10" x14ac:dyDescent="0.25">
      <c r="A307">
        <v>119</v>
      </c>
      <c r="B307" t="s">
        <v>10</v>
      </c>
      <c r="C307" s="3">
        <v>39973.754479166666</v>
      </c>
      <c r="D307" s="3">
        <v>39973.763020833336</v>
      </c>
      <c r="E307" s="2">
        <f t="shared" si="20"/>
        <v>8.5416666697710752E-3</v>
      </c>
      <c r="F307" t="str">
        <f>CONCATENATE(INDEX(Telefonkönyv!$A$2:$A$63,MATCH('Hívások (3)'!A307,Telefonkönyv!$C$2:$C$63,0))," ",INDEX(Telefonkönyv!$B$2:$B$63,MATCH('Hívások (3)'!A307,Telefonkönyv!$C$2:$C$63,0)))</f>
        <v>Kövér Krisztina ügyintéző</v>
      </c>
      <c r="G307" s="5">
        <f t="shared" si="21"/>
        <v>1165</v>
      </c>
      <c r="H307" s="11" t="b">
        <f t="shared" si="22"/>
        <v>0</v>
      </c>
      <c r="I307" s="11" t="b">
        <f t="shared" si="23"/>
        <v>0</v>
      </c>
      <c r="J307" s="11" t="b">
        <f t="shared" si="24"/>
        <v>0</v>
      </c>
    </row>
    <row r="308" spans="1:10" x14ac:dyDescent="0.25">
      <c r="A308">
        <v>118</v>
      </c>
      <c r="B308" t="s">
        <v>5</v>
      </c>
      <c r="C308" s="3">
        <v>39973.755358796298</v>
      </c>
      <c r="D308" s="3">
        <v>39973.75577546296</v>
      </c>
      <c r="E308" s="2">
        <f t="shared" si="20"/>
        <v>4.1666666220407933E-4</v>
      </c>
      <c r="F308" t="str">
        <f>CONCATENATE(INDEX(Telefonkönyv!$A$2:$A$63,MATCH('Hívások (3)'!A308,Telefonkönyv!$C$2:$C$63,0))," ",INDEX(Telefonkönyv!$B$2:$B$63,MATCH('Hívások (3)'!A308,Telefonkönyv!$C$2:$C$63,0)))</f>
        <v>Ondrejó Anna ügyintéző</v>
      </c>
      <c r="G308" s="5">
        <f t="shared" si="21"/>
        <v>125</v>
      </c>
      <c r="H308" s="11" t="b">
        <f t="shared" si="22"/>
        <v>0</v>
      </c>
      <c r="I308" s="11" t="b">
        <f t="shared" si="23"/>
        <v>0</v>
      </c>
      <c r="J308" s="11" t="b">
        <f t="shared" si="24"/>
        <v>0</v>
      </c>
    </row>
    <row r="309" spans="1:10" x14ac:dyDescent="0.25">
      <c r="A309">
        <v>144</v>
      </c>
      <c r="B309" t="s">
        <v>14</v>
      </c>
      <c r="C309" s="3">
        <v>39973.756539351853</v>
      </c>
      <c r="D309" s="3">
        <v>39973.791620370372</v>
      </c>
      <c r="E309" s="2">
        <f t="shared" si="20"/>
        <v>3.5081018519122154E-2</v>
      </c>
      <c r="F309" t="str">
        <f>CONCATENATE(INDEX(Telefonkönyv!$A$2:$A$63,MATCH('Hívások (3)'!A309,Telefonkönyv!$C$2:$C$63,0))," ",INDEX(Telefonkönyv!$B$2:$B$63,MATCH('Hívások (3)'!A309,Telefonkönyv!$C$2:$C$63,0)))</f>
        <v>Bózsing Gergely ügyintéző</v>
      </c>
      <c r="G309" s="5">
        <f t="shared" si="21"/>
        <v>4125</v>
      </c>
      <c r="H309" s="11" t="b">
        <f t="shared" si="22"/>
        <v>0</v>
      </c>
      <c r="I309" s="11" t="b">
        <f t="shared" si="23"/>
        <v>0</v>
      </c>
      <c r="J309" s="11" t="b">
        <f t="shared" si="24"/>
        <v>0</v>
      </c>
    </row>
    <row r="310" spans="1:10" x14ac:dyDescent="0.25">
      <c r="A310">
        <v>146</v>
      </c>
      <c r="B310" t="s">
        <v>9</v>
      </c>
      <c r="C310" s="3">
        <v>39973.759641203702</v>
      </c>
      <c r="D310" s="3">
        <v>39973.769641203704</v>
      </c>
      <c r="E310" s="2">
        <f t="shared" si="20"/>
        <v>1.0000000002037268E-2</v>
      </c>
      <c r="F310" t="str">
        <f>CONCATENATE(INDEX(Telefonkönyv!$A$2:$A$63,MATCH('Hívások (3)'!A310,Telefonkönyv!$C$2:$C$63,0))," ",INDEX(Telefonkönyv!$B$2:$B$63,MATCH('Hívások (3)'!A310,Telefonkönyv!$C$2:$C$63,0)))</f>
        <v>Bartus Sándor felsővezető</v>
      </c>
      <c r="G310" s="5">
        <f t="shared" si="21"/>
        <v>1175</v>
      </c>
      <c r="H310" s="11" t="b">
        <f t="shared" si="22"/>
        <v>0</v>
      </c>
      <c r="I310" s="11" t="b">
        <f t="shared" si="23"/>
        <v>0</v>
      </c>
      <c r="J310" s="11" t="b">
        <f t="shared" si="24"/>
        <v>0</v>
      </c>
    </row>
    <row r="311" spans="1:10" x14ac:dyDescent="0.25">
      <c r="A311">
        <v>136</v>
      </c>
      <c r="B311" t="s">
        <v>11</v>
      </c>
      <c r="C311" s="3">
        <v>39973.760312500002</v>
      </c>
      <c r="D311" s="3">
        <v>39973.772685185184</v>
      </c>
      <c r="E311" s="2">
        <f t="shared" si="20"/>
        <v>1.2372685181617271E-2</v>
      </c>
      <c r="F311" t="str">
        <f>CONCATENATE(INDEX(Telefonkönyv!$A$2:$A$63,MATCH('Hívások (3)'!A311,Telefonkönyv!$C$2:$C$63,0))," ",INDEX(Telefonkönyv!$B$2:$B$63,MATCH('Hívások (3)'!A311,Telefonkönyv!$C$2:$C$63,0)))</f>
        <v>Kégli Máté ügyintéző</v>
      </c>
      <c r="G311" s="5">
        <f t="shared" si="21"/>
        <v>1485</v>
      </c>
      <c r="H311" s="11" t="b">
        <f t="shared" si="22"/>
        <v>0</v>
      </c>
      <c r="I311" s="11" t="b">
        <f t="shared" si="23"/>
        <v>0</v>
      </c>
      <c r="J311" s="11" t="b">
        <f t="shared" si="24"/>
        <v>0</v>
      </c>
    </row>
    <row r="312" spans="1:10" x14ac:dyDescent="0.25">
      <c r="A312">
        <v>158</v>
      </c>
      <c r="B312" t="s">
        <v>8</v>
      </c>
      <c r="C312" s="3">
        <v>39973.76390046296</v>
      </c>
      <c r="D312" s="3">
        <v>39973.782152777778</v>
      </c>
      <c r="E312" s="2">
        <f t="shared" si="20"/>
        <v>1.8252314817800652E-2</v>
      </c>
      <c r="F312" t="str">
        <f>CONCATENATE(INDEX(Telefonkönyv!$A$2:$A$63,MATCH('Hívások (3)'!A312,Telefonkönyv!$C$2:$C$63,0))," ",INDEX(Telefonkönyv!$B$2:$B$63,MATCH('Hívások (3)'!A312,Telefonkönyv!$C$2:$C$63,0)))</f>
        <v>Sánta Tibor középvezető</v>
      </c>
      <c r="G312" s="5">
        <f t="shared" si="21"/>
        <v>2205</v>
      </c>
      <c r="H312" s="11" t="b">
        <f t="shared" si="22"/>
        <v>0</v>
      </c>
      <c r="I312" s="11" t="b">
        <f t="shared" si="23"/>
        <v>0</v>
      </c>
      <c r="J312" s="11" t="b">
        <f t="shared" si="24"/>
        <v>0</v>
      </c>
    </row>
    <row r="313" spans="1:10" x14ac:dyDescent="0.25">
      <c r="A313">
        <v>112</v>
      </c>
      <c r="B313" t="s">
        <v>13</v>
      </c>
      <c r="C313" s="3">
        <v>39973.764907407407</v>
      </c>
      <c r="D313" s="3">
        <v>39973.774317129632</v>
      </c>
      <c r="E313" s="2">
        <f t="shared" si="20"/>
        <v>9.4097222245181911E-3</v>
      </c>
      <c r="F313" t="str">
        <f>CONCATENATE(INDEX(Telefonkönyv!$A$2:$A$63,MATCH('Hívások (3)'!A313,Telefonkönyv!$C$2:$C$63,0))," ",INDEX(Telefonkönyv!$B$2:$B$63,MATCH('Hívások (3)'!A313,Telefonkönyv!$C$2:$C$63,0)))</f>
        <v>Tóth Vanda ügyintéző</v>
      </c>
      <c r="G313" s="5">
        <f t="shared" si="21"/>
        <v>1165</v>
      </c>
      <c r="H313" s="11" t="b">
        <f t="shared" si="22"/>
        <v>0</v>
      </c>
      <c r="I313" s="11" t="b">
        <f t="shared" si="23"/>
        <v>0</v>
      </c>
      <c r="J313" s="11" t="b">
        <f t="shared" si="24"/>
        <v>0</v>
      </c>
    </row>
    <row r="314" spans="1:10" x14ac:dyDescent="0.25">
      <c r="A314">
        <v>124</v>
      </c>
      <c r="B314" t="s">
        <v>13</v>
      </c>
      <c r="C314" s="3">
        <v>39973.767500000002</v>
      </c>
      <c r="D314" s="3">
        <v>39973.801458333335</v>
      </c>
      <c r="E314" s="2">
        <f t="shared" si="20"/>
        <v>3.3958333333430346E-2</v>
      </c>
      <c r="F314" t="str">
        <f>CONCATENATE(INDEX(Telefonkönyv!$A$2:$A$63,MATCH('Hívások (3)'!A314,Telefonkönyv!$C$2:$C$63,0))," ",INDEX(Telefonkönyv!$B$2:$B$63,MATCH('Hívások (3)'!A314,Telefonkönyv!$C$2:$C$63,0)))</f>
        <v>Gelencsér László ügyintéző</v>
      </c>
      <c r="G314" s="5">
        <f t="shared" si="21"/>
        <v>3965</v>
      </c>
      <c r="H314" s="11" t="b">
        <f t="shared" si="22"/>
        <v>0</v>
      </c>
      <c r="I314" s="11" t="b">
        <f t="shared" si="23"/>
        <v>0</v>
      </c>
      <c r="J314" s="11" t="b">
        <f t="shared" si="24"/>
        <v>0</v>
      </c>
    </row>
    <row r="315" spans="1:10" x14ac:dyDescent="0.25">
      <c r="A315">
        <v>114</v>
      </c>
      <c r="B315" t="s">
        <v>11</v>
      </c>
      <c r="C315" s="3">
        <v>39973.768530092595</v>
      </c>
      <c r="D315" s="3">
        <v>39973.801608796297</v>
      </c>
      <c r="E315" s="2">
        <f t="shared" si="20"/>
        <v>3.3078703701903578E-2</v>
      </c>
      <c r="F315" t="str">
        <f>CONCATENATE(INDEX(Telefonkönyv!$A$2:$A$63,MATCH('Hívások (3)'!A315,Telefonkönyv!$C$2:$C$63,0))," ",INDEX(Telefonkönyv!$B$2:$B$63,MATCH('Hívások (3)'!A315,Telefonkönyv!$C$2:$C$63,0)))</f>
        <v>Bakonyi Mátyás ügyintéző</v>
      </c>
      <c r="G315" s="5">
        <f t="shared" si="21"/>
        <v>3885</v>
      </c>
      <c r="H315" s="11" t="b">
        <f t="shared" si="22"/>
        <v>0</v>
      </c>
      <c r="I315" s="11" t="b">
        <f t="shared" si="23"/>
        <v>0</v>
      </c>
      <c r="J315" s="11" t="b">
        <f t="shared" si="24"/>
        <v>0</v>
      </c>
    </row>
    <row r="316" spans="1:10" x14ac:dyDescent="0.25">
      <c r="A316">
        <v>139</v>
      </c>
      <c r="B316" t="s">
        <v>9</v>
      </c>
      <c r="C316" s="3">
        <v>39973.774687500001</v>
      </c>
      <c r="D316" s="3">
        <v>39973.810648148145</v>
      </c>
      <c r="E316" s="2">
        <f t="shared" si="20"/>
        <v>3.5960648143372964E-2</v>
      </c>
      <c r="F316" t="str">
        <f>CONCATENATE(INDEX(Telefonkönyv!$A$2:$A$63,MATCH('Hívások (3)'!A316,Telefonkönyv!$C$2:$C$63,0))," ",INDEX(Telefonkönyv!$B$2:$B$63,MATCH('Hívások (3)'!A316,Telefonkönyv!$C$2:$C$63,0)))</f>
        <v>Felner Ferenc ügyintéző</v>
      </c>
      <c r="G316" s="5">
        <f t="shared" si="21"/>
        <v>3950</v>
      </c>
      <c r="H316" s="11" t="b">
        <f t="shared" si="22"/>
        <v>0</v>
      </c>
      <c r="I316" s="11" t="b">
        <f t="shared" si="23"/>
        <v>0</v>
      </c>
      <c r="J316" s="11" t="b">
        <f t="shared" si="24"/>
        <v>0</v>
      </c>
    </row>
    <row r="317" spans="1:10" x14ac:dyDescent="0.25">
      <c r="A317">
        <v>140</v>
      </c>
      <c r="B317" t="s">
        <v>5</v>
      </c>
      <c r="C317" s="3">
        <v>39973.776388888888</v>
      </c>
      <c r="D317" s="3">
        <v>39973.794849537036</v>
      </c>
      <c r="E317" s="2">
        <f t="shared" si="20"/>
        <v>1.8460648148902692E-2</v>
      </c>
      <c r="F317" t="str">
        <f>CONCATENATE(INDEX(Telefonkönyv!$A$2:$A$63,MATCH('Hívások (3)'!A317,Telefonkönyv!$C$2:$C$63,0))," ",INDEX(Telefonkönyv!$B$2:$B$63,MATCH('Hívások (3)'!A317,Telefonkönyv!$C$2:$C$63,0)))</f>
        <v>Szunomár Flóra ügyintéző</v>
      </c>
      <c r="G317" s="5">
        <f t="shared" si="21"/>
        <v>2205</v>
      </c>
      <c r="H317" s="11" t="b">
        <f t="shared" si="22"/>
        <v>0</v>
      </c>
      <c r="I317" s="11" t="b">
        <f t="shared" si="23"/>
        <v>0</v>
      </c>
      <c r="J317" s="11" t="b">
        <f t="shared" si="24"/>
        <v>0</v>
      </c>
    </row>
    <row r="318" spans="1:10" x14ac:dyDescent="0.25">
      <c r="A318">
        <v>125</v>
      </c>
      <c r="B318" t="s">
        <v>8</v>
      </c>
      <c r="C318" s="3">
        <v>39973.776805555557</v>
      </c>
      <c r="D318" s="3">
        <v>39973.801932870374</v>
      </c>
      <c r="E318" s="2">
        <f t="shared" si="20"/>
        <v>2.5127314816927537E-2</v>
      </c>
      <c r="F318" t="str">
        <f>CONCATENATE(INDEX(Telefonkönyv!$A$2:$A$63,MATCH('Hívások (3)'!A318,Telefonkönyv!$C$2:$C$63,0))," ",INDEX(Telefonkönyv!$B$2:$B$63,MATCH('Hívások (3)'!A318,Telefonkönyv!$C$2:$C$63,0)))</f>
        <v>Éhes Piroska ügyintéző</v>
      </c>
      <c r="G318" s="5">
        <f t="shared" si="21"/>
        <v>3005</v>
      </c>
      <c r="H318" s="11" t="b">
        <f t="shared" si="22"/>
        <v>0</v>
      </c>
      <c r="I318" s="11" t="b">
        <f t="shared" si="23"/>
        <v>0</v>
      </c>
      <c r="J318" s="11" t="b">
        <f t="shared" si="24"/>
        <v>0</v>
      </c>
    </row>
    <row r="319" spans="1:10" x14ac:dyDescent="0.25">
      <c r="A319">
        <v>112</v>
      </c>
      <c r="B319" t="s">
        <v>13</v>
      </c>
      <c r="C319" s="3">
        <v>39973.788310185184</v>
      </c>
      <c r="D319" s="3">
        <v>39973.819976851853</v>
      </c>
      <c r="E319" s="2">
        <f t="shared" si="20"/>
        <v>3.1666666669480037E-2</v>
      </c>
      <c r="F319" t="str">
        <f>CONCATENATE(INDEX(Telefonkönyv!$A$2:$A$63,MATCH('Hívások (3)'!A319,Telefonkönyv!$C$2:$C$63,0))," ",INDEX(Telefonkönyv!$B$2:$B$63,MATCH('Hívások (3)'!A319,Telefonkönyv!$C$2:$C$63,0)))</f>
        <v>Tóth Vanda ügyintéző</v>
      </c>
      <c r="G319" s="5">
        <f t="shared" si="21"/>
        <v>3725</v>
      </c>
      <c r="H319" s="11" t="b">
        <f t="shared" si="22"/>
        <v>0</v>
      </c>
      <c r="I319" s="11" t="b">
        <f t="shared" si="23"/>
        <v>0</v>
      </c>
      <c r="J319" s="11" t="b">
        <f t="shared" si="24"/>
        <v>0</v>
      </c>
    </row>
    <row r="320" spans="1:10" x14ac:dyDescent="0.25">
      <c r="A320">
        <v>110</v>
      </c>
      <c r="B320" t="s">
        <v>9</v>
      </c>
      <c r="C320" s="3">
        <v>39973.89702546296</v>
      </c>
      <c r="D320" s="3">
        <v>39973.911817129629</v>
      </c>
      <c r="E320" s="2">
        <f t="shared" si="20"/>
        <v>1.4791666668315884E-2</v>
      </c>
      <c r="F320" t="str">
        <f>CONCATENATE(INDEX(Telefonkönyv!$A$2:$A$63,MATCH('Hívások (3)'!A320,Telefonkönyv!$C$2:$C$63,0))," ",INDEX(Telefonkönyv!$B$2:$B$63,MATCH('Hívások (3)'!A320,Telefonkönyv!$C$2:$C$63,0)))</f>
        <v>Tóth Tímea középvezető</v>
      </c>
      <c r="G320" s="5">
        <f t="shared" si="21"/>
        <v>1700</v>
      </c>
      <c r="H320" s="11" t="b">
        <f t="shared" si="22"/>
        <v>0</v>
      </c>
      <c r="I320" s="11" t="b">
        <f t="shared" si="23"/>
        <v>0</v>
      </c>
      <c r="J320" s="11" t="b">
        <f t="shared" si="24"/>
        <v>0</v>
      </c>
    </row>
    <row r="321" spans="1:10" x14ac:dyDescent="0.25">
      <c r="A321">
        <v>112</v>
      </c>
      <c r="B321" t="s">
        <v>13</v>
      </c>
      <c r="C321" s="3">
        <v>39974.254363425927</v>
      </c>
      <c r="D321" s="3">
        <v>39974.270949074074</v>
      </c>
      <c r="E321" s="2">
        <f t="shared" si="20"/>
        <v>1.6585648147156462E-2</v>
      </c>
      <c r="F321" t="str">
        <f>CONCATENATE(INDEX(Telefonkönyv!$A$2:$A$63,MATCH('Hívások (3)'!A321,Telefonkönyv!$C$2:$C$63,0))," ",INDEX(Telefonkönyv!$B$2:$B$63,MATCH('Hívások (3)'!A321,Telefonkönyv!$C$2:$C$63,0)))</f>
        <v>Tóth Vanda ügyintéző</v>
      </c>
      <c r="G321" s="5">
        <f t="shared" si="21"/>
        <v>1965</v>
      </c>
      <c r="H321" s="11" t="b">
        <f t="shared" si="22"/>
        <v>0</v>
      </c>
      <c r="I321" s="11" t="b">
        <f t="shared" si="23"/>
        <v>0</v>
      </c>
      <c r="J321" s="11" t="b">
        <f t="shared" si="24"/>
        <v>1</v>
      </c>
    </row>
    <row r="322" spans="1:10" x14ac:dyDescent="0.25">
      <c r="A322">
        <v>104</v>
      </c>
      <c r="B322" t="s">
        <v>5</v>
      </c>
      <c r="C322" s="3">
        <v>39974.359247685185</v>
      </c>
      <c r="D322" s="3">
        <v>39974.365081018521</v>
      </c>
      <c r="E322" s="2">
        <f t="shared" si="20"/>
        <v>5.8333333363407291E-3</v>
      </c>
      <c r="F322" t="str">
        <f>CONCATENATE(INDEX(Telefonkönyv!$A$2:$A$63,MATCH('Hívások (3)'!A322,Telefonkönyv!$C$2:$C$63,0))," ",INDEX(Telefonkönyv!$B$2:$B$63,MATCH('Hívások (3)'!A322,Telefonkönyv!$C$2:$C$63,0)))</f>
        <v>Laki Tamara ügyintéző</v>
      </c>
      <c r="G322" s="5">
        <f t="shared" si="21"/>
        <v>765</v>
      </c>
      <c r="H322" s="11" t="b">
        <f t="shared" si="22"/>
        <v>0</v>
      </c>
      <c r="I322" s="11" t="b">
        <f t="shared" si="23"/>
        <v>0</v>
      </c>
      <c r="J322" s="11" t="b">
        <f t="shared" si="24"/>
        <v>1</v>
      </c>
    </row>
    <row r="323" spans="1:10" x14ac:dyDescent="0.25">
      <c r="A323">
        <v>114</v>
      </c>
      <c r="B323" t="s">
        <v>11</v>
      </c>
      <c r="C323" s="3">
        <v>39974.360439814816</v>
      </c>
      <c r="D323" s="3">
        <v>39974.372106481482</v>
      </c>
      <c r="E323" s="2">
        <f t="shared" ref="E323:E386" si="25">D323-C323</f>
        <v>1.1666666665405501E-2</v>
      </c>
      <c r="F323" t="str">
        <f>CONCATENATE(INDEX(Telefonkönyv!$A$2:$A$63,MATCH('Hívások (3)'!A323,Telefonkönyv!$C$2:$C$63,0))," ",INDEX(Telefonkönyv!$B$2:$B$63,MATCH('Hívások (3)'!A323,Telefonkönyv!$C$2:$C$63,0)))</f>
        <v>Bakonyi Mátyás ügyintéző</v>
      </c>
      <c r="G323" s="5">
        <f t="shared" ref="G323:G386" si="26">VLOOKUP(B323,$S$2:$V$13,3,FALSE)+IF(SECOND(E323)=0,MINUTE(E323),MINUTE(E323)+1)*VLOOKUP(B323,$S$2:$V$13,4,FALSE)</f>
        <v>1405</v>
      </c>
      <c r="H323" s="11" t="b">
        <f t="shared" ref="H323:H386" si="27">AND(HOUR($C323)+VLOOKUP($B323,$S$2:$T$13,2,FALSE)&lt;9,HOUR($D323)+VLOOKUP($B323,$S$2:$T$13,2,FALSE)&gt;=9)</f>
        <v>0</v>
      </c>
      <c r="I323" s="11" t="b">
        <f t="shared" ref="I323:I386" si="28">AND( OR( HOUR($C323)+VLOOKUP($B323,$S$2:$T$13,2,FALSE)&lt;17, AND(HOUR($C323)+VLOOKUP($B323,$S$2:$T$13,2,FALSE)=17,MINUTE($C323)=0,SECOND($C323)=0) ), AND( HOUR($D323)+VLOOKUP($B323,$S$2:$T$13,2,FALSE)=17, OR(MINUTE($D323)&lt;&gt;0,SECOND($D323)&lt;&gt;0) ) )</f>
        <v>0</v>
      </c>
      <c r="J323" s="11" t="b">
        <f t="shared" ref="J323:J386" si="29">OR(OR(HOUR($C323)+VLOOKUP($B323,$S$2:$T$13,2,FALSE)&gt;17,AND(HOUR($C323)+VLOOKUP($B323,$S$2:$T$13,2,FALSE)=17,OR(MINUTE($C323)&gt;0,SECOND($C323)&gt;0)),HOUR($D323)+VLOOKUP($B323,$S$2:$T$13,2,FALSE)&lt;9))</f>
        <v>1</v>
      </c>
    </row>
    <row r="324" spans="1:10" x14ac:dyDescent="0.25">
      <c r="A324">
        <v>132</v>
      </c>
      <c r="B324" t="s">
        <v>5</v>
      </c>
      <c r="C324" s="3">
        <v>39974.361203703702</v>
      </c>
      <c r="D324" s="3">
        <v>39974.387789351851</v>
      </c>
      <c r="E324" s="2">
        <f t="shared" si="25"/>
        <v>2.658564814919373E-2</v>
      </c>
      <c r="F324" t="str">
        <f>CONCATENATE(INDEX(Telefonkönyv!$A$2:$A$63,MATCH('Hívások (3)'!A324,Telefonkönyv!$C$2:$C$63,0))," ",INDEX(Telefonkönyv!$B$2:$B$63,MATCH('Hívások (3)'!A324,Telefonkönyv!$C$2:$C$63,0)))</f>
        <v>Pap Zsófia ügyintéző</v>
      </c>
      <c r="G324" s="5">
        <f t="shared" si="26"/>
        <v>3165</v>
      </c>
      <c r="H324" s="11" t="b">
        <f t="shared" si="27"/>
        <v>0</v>
      </c>
      <c r="I324" s="11" t="b">
        <f t="shared" si="28"/>
        <v>0</v>
      </c>
      <c r="J324" s="11" t="b">
        <f t="shared" si="29"/>
        <v>1</v>
      </c>
    </row>
    <row r="325" spans="1:10" x14ac:dyDescent="0.25">
      <c r="A325">
        <v>106</v>
      </c>
      <c r="B325" t="s">
        <v>8</v>
      </c>
      <c r="C325" s="3">
        <v>39974.362210648149</v>
      </c>
      <c r="D325" s="3">
        <v>39974.369201388887</v>
      </c>
      <c r="E325" s="2">
        <f t="shared" si="25"/>
        <v>6.9907407378195785E-3</v>
      </c>
      <c r="F325" t="str">
        <f>CONCATENATE(INDEX(Telefonkönyv!$A$2:$A$63,MATCH('Hívások (3)'!A325,Telefonkönyv!$C$2:$C$63,0))," ",INDEX(Telefonkönyv!$B$2:$B$63,MATCH('Hívások (3)'!A325,Telefonkönyv!$C$2:$C$63,0)))</f>
        <v>Kalincsák Hanga ügyintéző</v>
      </c>
      <c r="G325" s="5">
        <f t="shared" si="26"/>
        <v>925</v>
      </c>
      <c r="H325" s="11" t="b">
        <f t="shared" si="27"/>
        <v>0</v>
      </c>
      <c r="I325" s="11" t="b">
        <f t="shared" si="28"/>
        <v>0</v>
      </c>
      <c r="J325" s="11" t="b">
        <f t="shared" si="29"/>
        <v>1</v>
      </c>
    </row>
    <row r="326" spans="1:10" x14ac:dyDescent="0.25">
      <c r="A326">
        <v>159</v>
      </c>
      <c r="B326" t="s">
        <v>4</v>
      </c>
      <c r="C326" s="3">
        <v>39974.362893518519</v>
      </c>
      <c r="D326" s="3">
        <v>39974.375856481478</v>
      </c>
      <c r="E326" s="2">
        <f t="shared" si="25"/>
        <v>1.2962962959136348E-2</v>
      </c>
      <c r="F326" t="str">
        <f>CONCATENATE(INDEX(Telefonkönyv!$A$2:$A$63,MATCH('Hívások (3)'!A326,Telefonkönyv!$C$2:$C$63,0))," ",INDEX(Telefonkönyv!$B$2:$B$63,MATCH('Hívások (3)'!A326,Telefonkönyv!$C$2:$C$63,0)))</f>
        <v>Pap Nikolett ügyintéző</v>
      </c>
      <c r="G326" s="5">
        <f t="shared" si="26"/>
        <v>1390</v>
      </c>
      <c r="H326" s="11" t="b">
        <f t="shared" si="27"/>
        <v>0</v>
      </c>
      <c r="I326" s="11" t="b">
        <f t="shared" si="28"/>
        <v>0</v>
      </c>
      <c r="J326" s="11" t="b">
        <f t="shared" si="29"/>
        <v>1</v>
      </c>
    </row>
    <row r="327" spans="1:10" x14ac:dyDescent="0.25">
      <c r="A327">
        <v>156</v>
      </c>
      <c r="B327" t="s">
        <v>7</v>
      </c>
      <c r="C327" s="3">
        <v>39974.366226851853</v>
      </c>
      <c r="D327" s="3">
        <v>39974.402222222219</v>
      </c>
      <c r="E327" s="2">
        <f t="shared" si="25"/>
        <v>3.5995370366435964E-2</v>
      </c>
      <c r="F327" t="str">
        <f>CONCATENATE(INDEX(Telefonkönyv!$A$2:$A$63,MATCH('Hívások (3)'!A327,Telefonkönyv!$C$2:$C$63,0))," ",INDEX(Telefonkönyv!$B$2:$B$63,MATCH('Hívások (3)'!A327,Telefonkönyv!$C$2:$C$63,0)))</f>
        <v>Ormai Nikolett ügyintéző</v>
      </c>
      <c r="G327" s="5">
        <f t="shared" si="26"/>
        <v>3950</v>
      </c>
      <c r="H327" s="11" t="b">
        <f t="shared" si="27"/>
        <v>0</v>
      </c>
      <c r="I327" s="11" t="b">
        <f t="shared" si="28"/>
        <v>0</v>
      </c>
      <c r="J327" s="11" t="b">
        <f t="shared" si="29"/>
        <v>1</v>
      </c>
    </row>
    <row r="328" spans="1:10" x14ac:dyDescent="0.25">
      <c r="A328">
        <v>136</v>
      </c>
      <c r="B328" t="s">
        <v>11</v>
      </c>
      <c r="C328" s="3">
        <v>39974.366793981484</v>
      </c>
      <c r="D328" s="3">
        <v>39974.386921296296</v>
      </c>
      <c r="E328" s="2">
        <f t="shared" si="25"/>
        <v>2.0127314812270924E-2</v>
      </c>
      <c r="F328" t="str">
        <f>CONCATENATE(INDEX(Telefonkönyv!$A$2:$A$63,MATCH('Hívások (3)'!A328,Telefonkönyv!$C$2:$C$63,0))," ",INDEX(Telefonkönyv!$B$2:$B$63,MATCH('Hívások (3)'!A328,Telefonkönyv!$C$2:$C$63,0)))</f>
        <v>Kégli Máté ügyintéző</v>
      </c>
      <c r="G328" s="5">
        <f t="shared" si="26"/>
        <v>2365</v>
      </c>
      <c r="H328" s="11" t="b">
        <f t="shared" si="27"/>
        <v>0</v>
      </c>
      <c r="I328" s="11" t="b">
        <f t="shared" si="28"/>
        <v>0</v>
      </c>
      <c r="J328" s="11" t="b">
        <f t="shared" si="29"/>
        <v>1</v>
      </c>
    </row>
    <row r="329" spans="1:10" x14ac:dyDescent="0.25">
      <c r="A329">
        <v>144</v>
      </c>
      <c r="B329" t="s">
        <v>14</v>
      </c>
      <c r="C329" s="3">
        <v>39974.366979166669</v>
      </c>
      <c r="D329" s="3">
        <v>39974.389641203707</v>
      </c>
      <c r="E329" s="2">
        <f t="shared" si="25"/>
        <v>2.266203703766223E-2</v>
      </c>
      <c r="F329" t="str">
        <f>CONCATENATE(INDEX(Telefonkönyv!$A$2:$A$63,MATCH('Hívások (3)'!A329,Telefonkönyv!$C$2:$C$63,0))," ",INDEX(Telefonkönyv!$B$2:$B$63,MATCH('Hívások (3)'!A329,Telefonkönyv!$C$2:$C$63,0)))</f>
        <v>Bózsing Gergely ügyintéző</v>
      </c>
      <c r="G329" s="5">
        <f t="shared" si="26"/>
        <v>2685</v>
      </c>
      <c r="H329" s="11" t="b">
        <f t="shared" si="27"/>
        <v>0</v>
      </c>
      <c r="I329" s="11" t="b">
        <f t="shared" si="28"/>
        <v>0</v>
      </c>
      <c r="J329" s="11" t="b">
        <f t="shared" si="29"/>
        <v>1</v>
      </c>
    </row>
    <row r="330" spans="1:10" x14ac:dyDescent="0.25">
      <c r="A330">
        <v>152</v>
      </c>
      <c r="B330" t="s">
        <v>6</v>
      </c>
      <c r="C330" s="3">
        <v>39974.369351851848</v>
      </c>
      <c r="D330" s="3">
        <v>39974.407187500001</v>
      </c>
      <c r="E330" s="2">
        <f t="shared" si="25"/>
        <v>3.7835648152395152E-2</v>
      </c>
      <c r="F330" t="str">
        <f>CONCATENATE(INDEX(Telefonkönyv!$A$2:$A$63,MATCH('Hívások (3)'!A330,Telefonkönyv!$C$2:$C$63,0))," ",INDEX(Telefonkönyv!$B$2:$B$63,MATCH('Hívások (3)'!A330,Telefonkönyv!$C$2:$C$63,0)))</f>
        <v>Viola Klára ügyintéző</v>
      </c>
      <c r="G330" s="5">
        <f t="shared" si="26"/>
        <v>4445</v>
      </c>
      <c r="H330" s="11" t="b">
        <f t="shared" si="27"/>
        <v>0</v>
      </c>
      <c r="I330" s="11" t="b">
        <f t="shared" si="28"/>
        <v>0</v>
      </c>
      <c r="J330" s="11" t="b">
        <f t="shared" si="29"/>
        <v>1</v>
      </c>
    </row>
    <row r="331" spans="1:10" x14ac:dyDescent="0.25">
      <c r="A331">
        <v>128</v>
      </c>
      <c r="B331" t="s">
        <v>4</v>
      </c>
      <c r="C331" s="3">
        <v>39974.373611111114</v>
      </c>
      <c r="D331" s="3">
        <v>39974.407858796294</v>
      </c>
      <c r="E331" s="2">
        <f t="shared" si="25"/>
        <v>3.424768518016208E-2</v>
      </c>
      <c r="F331" t="str">
        <f>CONCATENATE(INDEX(Telefonkönyv!$A$2:$A$63,MATCH('Hívások (3)'!A331,Telefonkönyv!$C$2:$C$63,0))," ",INDEX(Telefonkönyv!$B$2:$B$63,MATCH('Hívások (3)'!A331,Telefonkönyv!$C$2:$C$63,0)))</f>
        <v>Fogarasi Éva ügyintéző</v>
      </c>
      <c r="G331" s="5">
        <f t="shared" si="26"/>
        <v>3560</v>
      </c>
      <c r="H331" s="11" t="b">
        <f t="shared" si="27"/>
        <v>0</v>
      </c>
      <c r="I331" s="11" t="b">
        <f t="shared" si="28"/>
        <v>0</v>
      </c>
      <c r="J331" s="11" t="b">
        <f t="shared" si="29"/>
        <v>1</v>
      </c>
    </row>
    <row r="332" spans="1:10" x14ac:dyDescent="0.25">
      <c r="A332">
        <v>108</v>
      </c>
      <c r="B332" t="s">
        <v>13</v>
      </c>
      <c r="C332" s="3">
        <v>39974.374282407407</v>
      </c>
      <c r="D332" s="3">
        <v>39974.39303240741</v>
      </c>
      <c r="E332" s="2">
        <f t="shared" si="25"/>
        <v>1.8750000002910383E-2</v>
      </c>
      <c r="F332" t="str">
        <f>CONCATENATE(INDEX(Telefonkönyv!$A$2:$A$63,MATCH('Hívások (3)'!A332,Telefonkönyv!$C$2:$C$63,0))," ",INDEX(Telefonkönyv!$B$2:$B$63,MATCH('Hívások (3)'!A332,Telefonkönyv!$C$2:$C$63,0)))</f>
        <v>Csurai Fruzsina ügyintéző</v>
      </c>
      <c r="G332" s="5">
        <f t="shared" si="26"/>
        <v>2205</v>
      </c>
      <c r="H332" s="11" t="b">
        <f t="shared" si="27"/>
        <v>0</v>
      </c>
      <c r="I332" s="11" t="b">
        <f t="shared" si="28"/>
        <v>0</v>
      </c>
      <c r="J332" s="11" t="b">
        <f t="shared" si="29"/>
        <v>1</v>
      </c>
    </row>
    <row r="333" spans="1:10" x14ac:dyDescent="0.25">
      <c r="A333">
        <v>162</v>
      </c>
      <c r="B333" t="s">
        <v>5</v>
      </c>
      <c r="C333" s="3">
        <v>39974.377395833333</v>
      </c>
      <c r="D333" s="3">
        <v>39974.412685185183</v>
      </c>
      <c r="E333" s="2">
        <f t="shared" si="25"/>
        <v>3.5289351850224193E-2</v>
      </c>
      <c r="F333" t="str">
        <f>CONCATENATE(INDEX(Telefonkönyv!$A$2:$A$63,MATCH('Hívások (3)'!A333,Telefonkönyv!$C$2:$C$63,0))," ",INDEX(Telefonkönyv!$B$2:$B$63,MATCH('Hívások (3)'!A333,Telefonkönyv!$C$2:$C$63,0)))</f>
        <v>Mészöly Endre ügyintéző</v>
      </c>
      <c r="G333" s="5">
        <f t="shared" si="26"/>
        <v>4125</v>
      </c>
      <c r="H333" s="11" t="b">
        <f t="shared" si="27"/>
        <v>0</v>
      </c>
      <c r="I333" s="11" t="b">
        <f t="shared" si="28"/>
        <v>0</v>
      </c>
      <c r="J333" s="11" t="b">
        <f t="shared" si="29"/>
        <v>1</v>
      </c>
    </row>
    <row r="334" spans="1:10" x14ac:dyDescent="0.25">
      <c r="A334">
        <v>140</v>
      </c>
      <c r="B334" t="s">
        <v>5</v>
      </c>
      <c r="C334" s="3">
        <v>39974.382280092592</v>
      </c>
      <c r="D334" s="3">
        <v>39974.421273148146</v>
      </c>
      <c r="E334" s="2">
        <f t="shared" si="25"/>
        <v>3.8993055553874001E-2</v>
      </c>
      <c r="F334" t="str">
        <f>CONCATENATE(INDEX(Telefonkönyv!$A$2:$A$63,MATCH('Hívások (3)'!A334,Telefonkönyv!$C$2:$C$63,0))," ",INDEX(Telefonkönyv!$B$2:$B$63,MATCH('Hívások (3)'!A334,Telefonkönyv!$C$2:$C$63,0)))</f>
        <v>Szunomár Flóra ügyintéző</v>
      </c>
      <c r="G334" s="5">
        <f t="shared" si="26"/>
        <v>4605</v>
      </c>
      <c r="H334" s="11" t="b">
        <f t="shared" si="27"/>
        <v>0</v>
      </c>
      <c r="I334" s="11" t="b">
        <f t="shared" si="28"/>
        <v>0</v>
      </c>
      <c r="J334" s="11" t="b">
        <f t="shared" si="29"/>
        <v>1</v>
      </c>
    </row>
    <row r="335" spans="1:10" x14ac:dyDescent="0.25">
      <c r="A335">
        <v>107</v>
      </c>
      <c r="B335" t="s">
        <v>7</v>
      </c>
      <c r="C335" s="3">
        <v>39974.385763888888</v>
      </c>
      <c r="D335" s="3">
        <v>39974.386284722219</v>
      </c>
      <c r="E335" s="2">
        <f t="shared" si="25"/>
        <v>5.2083333139307797E-4</v>
      </c>
      <c r="F335" t="str">
        <f>CONCATENATE(INDEX(Telefonkönyv!$A$2:$A$63,MATCH('Hívások (3)'!A335,Telefonkönyv!$C$2:$C$63,0))," ",INDEX(Telefonkönyv!$B$2:$B$63,MATCH('Hívások (3)'!A335,Telefonkönyv!$C$2:$C$63,0)))</f>
        <v>Gál Fruzsina ügyintéző</v>
      </c>
      <c r="G335" s="5">
        <f t="shared" si="26"/>
        <v>125</v>
      </c>
      <c r="H335" s="11" t="b">
        <f t="shared" si="27"/>
        <v>0</v>
      </c>
      <c r="I335" s="11" t="b">
        <f t="shared" si="28"/>
        <v>0</v>
      </c>
      <c r="J335" s="11" t="b">
        <f t="shared" si="29"/>
        <v>1</v>
      </c>
    </row>
    <row r="336" spans="1:10" x14ac:dyDescent="0.25">
      <c r="A336">
        <v>107</v>
      </c>
      <c r="B336" t="s">
        <v>7</v>
      </c>
      <c r="C336" s="3">
        <v>39974.390625</v>
      </c>
      <c r="D336" s="3">
        <v>39974.423877314817</v>
      </c>
      <c r="E336" s="2">
        <f t="shared" si="25"/>
        <v>3.3252314817218576E-2</v>
      </c>
      <c r="F336" t="str">
        <f>CONCATENATE(INDEX(Telefonkönyv!$A$2:$A$63,MATCH('Hívások (3)'!A336,Telefonkönyv!$C$2:$C$63,0))," ",INDEX(Telefonkönyv!$B$2:$B$63,MATCH('Hívások (3)'!A336,Telefonkönyv!$C$2:$C$63,0)))</f>
        <v>Gál Fruzsina ügyintéző</v>
      </c>
      <c r="G336" s="5">
        <f t="shared" si="26"/>
        <v>3650</v>
      </c>
      <c r="H336" s="11" t="b">
        <f t="shared" si="27"/>
        <v>0</v>
      </c>
      <c r="I336" s="11" t="b">
        <f t="shared" si="28"/>
        <v>0</v>
      </c>
      <c r="J336" s="11" t="b">
        <f t="shared" si="29"/>
        <v>1</v>
      </c>
    </row>
    <row r="337" spans="1:10" x14ac:dyDescent="0.25">
      <c r="A337">
        <v>113</v>
      </c>
      <c r="B337" t="s">
        <v>7</v>
      </c>
      <c r="C337" s="3">
        <v>39974.392002314817</v>
      </c>
      <c r="D337" s="3">
        <v>39974.397789351853</v>
      </c>
      <c r="E337" s="2">
        <f t="shared" si="25"/>
        <v>5.7870370364980772E-3</v>
      </c>
      <c r="F337" t="str">
        <f>CONCATENATE(INDEX(Telefonkönyv!$A$2:$A$63,MATCH('Hívások (3)'!A337,Telefonkönyv!$C$2:$C$63,0))," ",INDEX(Telefonkönyv!$B$2:$B$63,MATCH('Hívások (3)'!A337,Telefonkönyv!$C$2:$C$63,0)))</f>
        <v>Toldi Tamás ügyintéző</v>
      </c>
      <c r="G337" s="5">
        <f t="shared" si="26"/>
        <v>725</v>
      </c>
      <c r="H337" s="11" t="b">
        <f t="shared" si="27"/>
        <v>0</v>
      </c>
      <c r="I337" s="11" t="b">
        <f t="shared" si="28"/>
        <v>0</v>
      </c>
      <c r="J337" s="11" t="b">
        <f t="shared" si="29"/>
        <v>1</v>
      </c>
    </row>
    <row r="338" spans="1:10" x14ac:dyDescent="0.25">
      <c r="A338">
        <v>112</v>
      </c>
      <c r="B338" t="s">
        <v>13</v>
      </c>
      <c r="C338" s="3">
        <v>39974.394618055558</v>
      </c>
      <c r="D338" s="3">
        <v>39974.429409722223</v>
      </c>
      <c r="E338" s="2">
        <f t="shared" si="25"/>
        <v>3.4791666665114462E-2</v>
      </c>
      <c r="F338" t="str">
        <f>CONCATENATE(INDEX(Telefonkönyv!$A$2:$A$63,MATCH('Hívások (3)'!A338,Telefonkönyv!$C$2:$C$63,0))," ",INDEX(Telefonkönyv!$B$2:$B$63,MATCH('Hívások (3)'!A338,Telefonkönyv!$C$2:$C$63,0)))</f>
        <v>Tóth Vanda ügyintéző</v>
      </c>
      <c r="G338" s="5">
        <f t="shared" si="26"/>
        <v>4125</v>
      </c>
      <c r="H338" s="11" t="b">
        <f t="shared" si="27"/>
        <v>0</v>
      </c>
      <c r="I338" s="11" t="b">
        <f t="shared" si="28"/>
        <v>0</v>
      </c>
      <c r="J338" s="11" t="b">
        <f t="shared" si="29"/>
        <v>1</v>
      </c>
    </row>
    <row r="339" spans="1:10" x14ac:dyDescent="0.25">
      <c r="A339">
        <v>146</v>
      </c>
      <c r="B339" t="s">
        <v>9</v>
      </c>
      <c r="C339" s="3">
        <v>39974.398587962962</v>
      </c>
      <c r="D339" s="3">
        <v>39974.412048611113</v>
      </c>
      <c r="E339" s="2">
        <f t="shared" si="25"/>
        <v>1.3460648151522037E-2</v>
      </c>
      <c r="F339" t="str">
        <f>CONCATENATE(INDEX(Telefonkönyv!$A$2:$A$63,MATCH('Hívások (3)'!A339,Telefonkönyv!$C$2:$C$63,0))," ",INDEX(Telefonkönyv!$B$2:$B$63,MATCH('Hívások (3)'!A339,Telefonkönyv!$C$2:$C$63,0)))</f>
        <v>Bartus Sándor felsővezető</v>
      </c>
      <c r="G339" s="5">
        <f t="shared" si="26"/>
        <v>1550</v>
      </c>
      <c r="H339" s="11" t="b">
        <f t="shared" si="27"/>
        <v>0</v>
      </c>
      <c r="I339" s="11" t="b">
        <f t="shared" si="28"/>
        <v>0</v>
      </c>
      <c r="J339" s="11" t="b">
        <f t="shared" si="29"/>
        <v>1</v>
      </c>
    </row>
    <row r="340" spans="1:10" x14ac:dyDescent="0.25">
      <c r="A340">
        <v>119</v>
      </c>
      <c r="B340" t="s">
        <v>10</v>
      </c>
      <c r="C340" s="3">
        <v>39974.409884259258</v>
      </c>
      <c r="D340" s="3">
        <v>39974.412592592591</v>
      </c>
      <c r="E340" s="2">
        <f t="shared" si="25"/>
        <v>2.7083333334303461E-3</v>
      </c>
      <c r="F340" t="str">
        <f>CONCATENATE(INDEX(Telefonkönyv!$A$2:$A$63,MATCH('Hívások (3)'!A340,Telefonkönyv!$C$2:$C$63,0))," ",INDEX(Telefonkönyv!$B$2:$B$63,MATCH('Hívások (3)'!A340,Telefonkönyv!$C$2:$C$63,0)))</f>
        <v>Kövér Krisztina ügyintéző</v>
      </c>
      <c r="G340" s="5">
        <f t="shared" si="26"/>
        <v>400</v>
      </c>
      <c r="H340" s="11" t="b">
        <f t="shared" si="27"/>
        <v>0</v>
      </c>
      <c r="I340" s="11" t="b">
        <f t="shared" si="28"/>
        <v>0</v>
      </c>
      <c r="J340" s="11" t="b">
        <f t="shared" si="29"/>
        <v>1</v>
      </c>
    </row>
    <row r="341" spans="1:10" x14ac:dyDescent="0.25">
      <c r="A341">
        <v>135</v>
      </c>
      <c r="B341" t="s">
        <v>13</v>
      </c>
      <c r="C341" s="3">
        <v>39974.412349537037</v>
      </c>
      <c r="D341" s="3">
        <v>39974.426226851851</v>
      </c>
      <c r="E341" s="2">
        <f t="shared" si="25"/>
        <v>1.3877314813726116E-2</v>
      </c>
      <c r="F341" t="str">
        <f>CONCATENATE(INDEX(Telefonkönyv!$A$2:$A$63,MATCH('Hívások (3)'!A341,Telefonkönyv!$C$2:$C$63,0))," ",INDEX(Telefonkönyv!$B$2:$B$63,MATCH('Hívások (3)'!A341,Telefonkönyv!$C$2:$C$63,0)))</f>
        <v>Laki Karola ügyintéző</v>
      </c>
      <c r="G341" s="5">
        <f t="shared" si="26"/>
        <v>1645</v>
      </c>
      <c r="H341" s="11" t="b">
        <f t="shared" si="27"/>
        <v>0</v>
      </c>
      <c r="I341" s="11" t="b">
        <f t="shared" si="28"/>
        <v>0</v>
      </c>
      <c r="J341" s="11" t="b">
        <f t="shared" si="29"/>
        <v>1</v>
      </c>
    </row>
    <row r="342" spans="1:10" x14ac:dyDescent="0.25">
      <c r="A342">
        <v>129</v>
      </c>
      <c r="B342" t="s">
        <v>11</v>
      </c>
      <c r="C342" s="3">
        <v>39974.413587962961</v>
      </c>
      <c r="D342" s="3">
        <v>39974.441087962965</v>
      </c>
      <c r="E342" s="2">
        <f t="shared" si="25"/>
        <v>2.7500000003783498E-2</v>
      </c>
      <c r="F342" t="str">
        <f>CONCATENATE(INDEX(Telefonkönyv!$A$2:$A$63,MATCH('Hívások (3)'!A342,Telefonkönyv!$C$2:$C$63,0))," ",INDEX(Telefonkönyv!$B$2:$B$63,MATCH('Hívások (3)'!A342,Telefonkönyv!$C$2:$C$63,0)))</f>
        <v>Huszár Ildikó középvezető</v>
      </c>
      <c r="G342" s="5">
        <f t="shared" si="26"/>
        <v>3245</v>
      </c>
      <c r="H342" s="11" t="b">
        <f t="shared" si="27"/>
        <v>0</v>
      </c>
      <c r="I342" s="11" t="b">
        <f t="shared" si="28"/>
        <v>0</v>
      </c>
      <c r="J342" s="11" t="b">
        <f t="shared" si="29"/>
        <v>1</v>
      </c>
    </row>
    <row r="343" spans="1:10" x14ac:dyDescent="0.25">
      <c r="A343">
        <v>134</v>
      </c>
      <c r="B343" t="s">
        <v>4</v>
      </c>
      <c r="C343" s="3">
        <v>39974.415601851855</v>
      </c>
      <c r="D343" s="3">
        <v>39974.420069444444</v>
      </c>
      <c r="E343" s="2">
        <f t="shared" si="25"/>
        <v>4.4675925892079249E-3</v>
      </c>
      <c r="F343" t="str">
        <f>CONCATENATE(INDEX(Telefonkönyv!$A$2:$A$63,MATCH('Hívások (3)'!A343,Telefonkönyv!$C$2:$C$63,0))," ",INDEX(Telefonkönyv!$B$2:$B$63,MATCH('Hívások (3)'!A343,Telefonkönyv!$C$2:$C$63,0)))</f>
        <v>Kurinyec Kinga ügyintéző</v>
      </c>
      <c r="G343" s="5">
        <f t="shared" si="26"/>
        <v>550</v>
      </c>
      <c r="H343" s="11" t="b">
        <f t="shared" si="27"/>
        <v>0</v>
      </c>
      <c r="I343" s="11" t="b">
        <f t="shared" si="28"/>
        <v>0</v>
      </c>
      <c r="J343" s="11" t="b">
        <f t="shared" si="29"/>
        <v>1</v>
      </c>
    </row>
    <row r="344" spans="1:10" x14ac:dyDescent="0.25">
      <c r="A344">
        <v>119</v>
      </c>
      <c r="B344" t="s">
        <v>10</v>
      </c>
      <c r="C344" s="3">
        <v>39974.420740740738</v>
      </c>
      <c r="D344" s="3">
        <v>39974.427106481482</v>
      </c>
      <c r="E344" s="2">
        <f t="shared" si="25"/>
        <v>6.3657407445134595E-3</v>
      </c>
      <c r="F344" t="str">
        <f>CONCATENATE(INDEX(Telefonkönyv!$A$2:$A$63,MATCH('Hívások (3)'!A344,Telefonkönyv!$C$2:$C$63,0))," ",INDEX(Telefonkönyv!$B$2:$B$63,MATCH('Hívások (3)'!A344,Telefonkönyv!$C$2:$C$63,0)))</f>
        <v>Kövér Krisztina ügyintéző</v>
      </c>
      <c r="G344" s="5">
        <f t="shared" si="26"/>
        <v>910</v>
      </c>
      <c r="H344" s="11" t="b">
        <f t="shared" si="27"/>
        <v>0</v>
      </c>
      <c r="I344" s="11" t="b">
        <f t="shared" si="28"/>
        <v>0</v>
      </c>
      <c r="J344" s="11" t="b">
        <f t="shared" si="29"/>
        <v>1</v>
      </c>
    </row>
    <row r="345" spans="1:10" x14ac:dyDescent="0.25">
      <c r="A345">
        <v>143</v>
      </c>
      <c r="B345" t="s">
        <v>9</v>
      </c>
      <c r="C345" s="3">
        <v>39974.421967592592</v>
      </c>
      <c r="D345" s="3">
        <v>39974.425462962965</v>
      </c>
      <c r="E345" s="2">
        <f t="shared" si="25"/>
        <v>3.4953703725477681E-3</v>
      </c>
      <c r="F345" t="str">
        <f>CONCATENATE(INDEX(Telefonkönyv!$A$2:$A$63,MATCH('Hívások (3)'!A345,Telefonkönyv!$C$2:$C$63,0))," ",INDEX(Telefonkönyv!$B$2:$B$63,MATCH('Hívások (3)'!A345,Telefonkönyv!$C$2:$C$63,0)))</f>
        <v>Tringel Franciska ügyintéző</v>
      </c>
      <c r="G345" s="5">
        <f t="shared" si="26"/>
        <v>500</v>
      </c>
      <c r="H345" s="11" t="b">
        <f t="shared" si="27"/>
        <v>0</v>
      </c>
      <c r="I345" s="11" t="b">
        <f t="shared" si="28"/>
        <v>0</v>
      </c>
      <c r="J345" s="11" t="b">
        <f t="shared" si="29"/>
        <v>1</v>
      </c>
    </row>
    <row r="346" spans="1:10" x14ac:dyDescent="0.25">
      <c r="A346">
        <v>141</v>
      </c>
      <c r="B346" t="s">
        <v>10</v>
      </c>
      <c r="C346" s="3">
        <v>39974.42260416667</v>
      </c>
      <c r="D346" s="3">
        <v>39974.440520833334</v>
      </c>
      <c r="E346" s="2">
        <f t="shared" si="25"/>
        <v>1.7916666663950309E-2</v>
      </c>
      <c r="F346" t="str">
        <f>CONCATENATE(INDEX(Telefonkönyv!$A$2:$A$63,MATCH('Hívások (3)'!A346,Telefonkönyv!$C$2:$C$63,0))," ",INDEX(Telefonkönyv!$B$2:$B$63,MATCH('Hívások (3)'!A346,Telefonkönyv!$C$2:$C$63,0)))</f>
        <v>Harmath Szabolcs ügyintéző</v>
      </c>
      <c r="G346" s="5">
        <f t="shared" si="26"/>
        <v>2270</v>
      </c>
      <c r="H346" s="11" t="b">
        <f t="shared" si="27"/>
        <v>0</v>
      </c>
      <c r="I346" s="11" t="b">
        <f t="shared" si="28"/>
        <v>0</v>
      </c>
      <c r="J346" s="11" t="b">
        <f t="shared" si="29"/>
        <v>1</v>
      </c>
    </row>
    <row r="347" spans="1:10" x14ac:dyDescent="0.25">
      <c r="A347">
        <v>134</v>
      </c>
      <c r="B347" t="s">
        <v>4</v>
      </c>
      <c r="C347" s="3">
        <v>39974.430787037039</v>
      </c>
      <c r="D347" s="3">
        <v>39974.449282407404</v>
      </c>
      <c r="E347" s="2">
        <f t="shared" si="25"/>
        <v>1.8495370364689734E-2</v>
      </c>
      <c r="F347" t="str">
        <f>CONCATENATE(INDEX(Telefonkönyv!$A$2:$A$63,MATCH('Hívások (3)'!A347,Telefonkönyv!$C$2:$C$63,0))," ",INDEX(Telefonkönyv!$B$2:$B$63,MATCH('Hívások (3)'!A347,Telefonkönyv!$C$2:$C$63,0)))</f>
        <v>Kurinyec Kinga ügyintéző</v>
      </c>
      <c r="G347" s="5">
        <f t="shared" si="26"/>
        <v>1950</v>
      </c>
      <c r="H347" s="11" t="b">
        <f t="shared" si="27"/>
        <v>0</v>
      </c>
      <c r="I347" s="11" t="b">
        <f t="shared" si="28"/>
        <v>0</v>
      </c>
      <c r="J347" s="11" t="b">
        <f t="shared" si="29"/>
        <v>1</v>
      </c>
    </row>
    <row r="348" spans="1:10" x14ac:dyDescent="0.25">
      <c r="A348">
        <v>136</v>
      </c>
      <c r="B348" t="s">
        <v>11</v>
      </c>
      <c r="C348" s="3">
        <v>39974.434224537035</v>
      </c>
      <c r="D348" s="3">
        <v>39974.442766203705</v>
      </c>
      <c r="E348" s="2">
        <f t="shared" si="25"/>
        <v>8.5416666697710752E-3</v>
      </c>
      <c r="F348" t="str">
        <f>CONCATENATE(INDEX(Telefonkönyv!$A$2:$A$63,MATCH('Hívások (3)'!A348,Telefonkönyv!$C$2:$C$63,0))," ",INDEX(Telefonkönyv!$B$2:$B$63,MATCH('Hívások (3)'!A348,Telefonkönyv!$C$2:$C$63,0)))</f>
        <v>Kégli Máté ügyintéző</v>
      </c>
      <c r="G348" s="5">
        <f t="shared" si="26"/>
        <v>1085</v>
      </c>
      <c r="H348" s="11" t="b">
        <f t="shared" si="27"/>
        <v>0</v>
      </c>
      <c r="I348" s="11" t="b">
        <f t="shared" si="28"/>
        <v>0</v>
      </c>
      <c r="J348" s="11" t="b">
        <f t="shared" si="29"/>
        <v>1</v>
      </c>
    </row>
    <row r="349" spans="1:10" x14ac:dyDescent="0.25">
      <c r="A349">
        <v>145</v>
      </c>
      <c r="B349" t="s">
        <v>12</v>
      </c>
      <c r="C349" s="3">
        <v>39974.434594907405</v>
      </c>
      <c r="D349" s="3">
        <v>39974.466469907406</v>
      </c>
      <c r="E349" s="2">
        <f t="shared" si="25"/>
        <v>3.1875000000582077E-2</v>
      </c>
      <c r="F349" t="str">
        <f>CONCATENATE(INDEX(Telefonkönyv!$A$2:$A$63,MATCH('Hívások (3)'!A349,Telefonkönyv!$C$2:$C$63,0))," ",INDEX(Telefonkönyv!$B$2:$B$63,MATCH('Hívások (3)'!A349,Telefonkönyv!$C$2:$C$63,0)))</f>
        <v>Bednai Linda ügyintéző</v>
      </c>
      <c r="G349" s="5">
        <f t="shared" si="26"/>
        <v>3500</v>
      </c>
      <c r="H349" s="11" t="b">
        <f t="shared" si="27"/>
        <v>0</v>
      </c>
      <c r="I349" s="11" t="b">
        <f t="shared" si="28"/>
        <v>0</v>
      </c>
      <c r="J349" s="11" t="b">
        <f t="shared" si="29"/>
        <v>1</v>
      </c>
    </row>
    <row r="350" spans="1:10" x14ac:dyDescent="0.25">
      <c r="A350">
        <v>120</v>
      </c>
      <c r="B350" t="s">
        <v>12</v>
      </c>
      <c r="C350" s="3">
        <v>39974.435960648145</v>
      </c>
      <c r="D350" s="3">
        <v>39974.467083333337</v>
      </c>
      <c r="E350" s="2">
        <f t="shared" si="25"/>
        <v>3.1122685191803612E-2</v>
      </c>
      <c r="F350" t="str">
        <f>CONCATENATE(INDEX(Telefonkönyv!$A$2:$A$63,MATCH('Hívások (3)'!A350,Telefonkönyv!$C$2:$C$63,0))," ",INDEX(Telefonkönyv!$B$2:$B$63,MATCH('Hívások (3)'!A350,Telefonkönyv!$C$2:$C$63,0)))</f>
        <v>Szalay Ákos ügyintéző</v>
      </c>
      <c r="G350" s="5">
        <f t="shared" si="26"/>
        <v>3425</v>
      </c>
      <c r="H350" s="11" t="b">
        <f t="shared" si="27"/>
        <v>0</v>
      </c>
      <c r="I350" s="11" t="b">
        <f t="shared" si="28"/>
        <v>0</v>
      </c>
      <c r="J350" s="11" t="b">
        <f t="shared" si="29"/>
        <v>1</v>
      </c>
    </row>
    <row r="351" spans="1:10" x14ac:dyDescent="0.25">
      <c r="A351">
        <v>118</v>
      </c>
      <c r="B351" t="s">
        <v>5</v>
      </c>
      <c r="C351" s="3">
        <v>39974.436909722222</v>
      </c>
      <c r="D351" s="3">
        <v>39974.473738425928</v>
      </c>
      <c r="E351" s="2">
        <f t="shared" si="25"/>
        <v>3.6828703705396038E-2</v>
      </c>
      <c r="F351" t="str">
        <f>CONCATENATE(INDEX(Telefonkönyv!$A$2:$A$63,MATCH('Hívások (3)'!A351,Telefonkönyv!$C$2:$C$63,0))," ",INDEX(Telefonkönyv!$B$2:$B$63,MATCH('Hívások (3)'!A351,Telefonkönyv!$C$2:$C$63,0)))</f>
        <v>Ondrejó Anna ügyintéző</v>
      </c>
      <c r="G351" s="5">
        <f t="shared" si="26"/>
        <v>4365</v>
      </c>
      <c r="H351" s="11" t="b">
        <f t="shared" si="27"/>
        <v>0</v>
      </c>
      <c r="I351" s="11" t="b">
        <f t="shared" si="28"/>
        <v>0</v>
      </c>
      <c r="J351" s="11" t="b">
        <f t="shared" si="29"/>
        <v>1</v>
      </c>
    </row>
    <row r="352" spans="1:10" x14ac:dyDescent="0.25">
      <c r="A352">
        <v>111</v>
      </c>
      <c r="B352" t="s">
        <v>15</v>
      </c>
      <c r="C352" s="3">
        <v>39974.437152777777</v>
      </c>
      <c r="D352" s="3">
        <v>39974.441064814811</v>
      </c>
      <c r="E352" s="2">
        <f t="shared" si="25"/>
        <v>3.9120370347518474E-3</v>
      </c>
      <c r="F352" t="str">
        <f>CONCATENATE(INDEX(Telefonkönyv!$A$2:$A$63,MATCH('Hívások (3)'!A352,Telefonkönyv!$C$2:$C$63,0))," ",INDEX(Telefonkönyv!$B$2:$B$63,MATCH('Hívások (3)'!A352,Telefonkönyv!$C$2:$C$63,0)))</f>
        <v>Badacsonyi Krisztián ügyintéző</v>
      </c>
      <c r="G352" s="5">
        <f t="shared" si="26"/>
        <v>570</v>
      </c>
      <c r="H352" s="11" t="b">
        <f t="shared" si="27"/>
        <v>0</v>
      </c>
      <c r="I352" s="11" t="b">
        <f t="shared" si="28"/>
        <v>0</v>
      </c>
      <c r="J352" s="11" t="b">
        <f t="shared" si="29"/>
        <v>1</v>
      </c>
    </row>
    <row r="353" spans="1:10" x14ac:dyDescent="0.25">
      <c r="A353">
        <v>140</v>
      </c>
      <c r="B353" t="s">
        <v>5</v>
      </c>
      <c r="C353" s="3">
        <v>39974.437997685185</v>
      </c>
      <c r="D353" s="3">
        <v>39974.473113425927</v>
      </c>
      <c r="E353" s="2">
        <f t="shared" si="25"/>
        <v>3.5115740742185153E-2</v>
      </c>
      <c r="F353" t="str">
        <f>CONCATENATE(INDEX(Telefonkönyv!$A$2:$A$63,MATCH('Hívások (3)'!A353,Telefonkönyv!$C$2:$C$63,0))," ",INDEX(Telefonkönyv!$B$2:$B$63,MATCH('Hívások (3)'!A353,Telefonkönyv!$C$2:$C$63,0)))</f>
        <v>Szunomár Flóra ügyintéző</v>
      </c>
      <c r="G353" s="5">
        <f t="shared" si="26"/>
        <v>4125</v>
      </c>
      <c r="H353" s="11" t="b">
        <f t="shared" si="27"/>
        <v>0</v>
      </c>
      <c r="I353" s="11" t="b">
        <f t="shared" si="28"/>
        <v>0</v>
      </c>
      <c r="J353" s="11" t="b">
        <f t="shared" si="29"/>
        <v>1</v>
      </c>
    </row>
    <row r="354" spans="1:10" x14ac:dyDescent="0.25">
      <c r="A354">
        <v>115</v>
      </c>
      <c r="B354" t="s">
        <v>14</v>
      </c>
      <c r="C354" s="3">
        <v>39974.441365740742</v>
      </c>
      <c r="D354" s="3">
        <v>39974.480034722219</v>
      </c>
      <c r="E354" s="2">
        <f t="shared" si="25"/>
        <v>3.866898147680331E-2</v>
      </c>
      <c r="F354" t="str">
        <f>CONCATENATE(INDEX(Telefonkönyv!$A$2:$A$63,MATCH('Hívások (3)'!A354,Telefonkönyv!$C$2:$C$63,0))," ",INDEX(Telefonkönyv!$B$2:$B$63,MATCH('Hívások (3)'!A354,Telefonkönyv!$C$2:$C$63,0)))</f>
        <v>Marosi István ügyintéző</v>
      </c>
      <c r="G354" s="5">
        <f t="shared" si="26"/>
        <v>4525</v>
      </c>
      <c r="H354" s="11" t="b">
        <f t="shared" si="27"/>
        <v>0</v>
      </c>
      <c r="I354" s="11" t="b">
        <f t="shared" si="28"/>
        <v>0</v>
      </c>
      <c r="J354" s="11" t="b">
        <f t="shared" si="29"/>
        <v>1</v>
      </c>
    </row>
    <row r="355" spans="1:10" x14ac:dyDescent="0.25">
      <c r="A355">
        <v>160</v>
      </c>
      <c r="B355" t="s">
        <v>14</v>
      </c>
      <c r="C355" s="3">
        <v>39974.450057870374</v>
      </c>
      <c r="D355" s="3">
        <v>39974.468518518515</v>
      </c>
      <c r="E355" s="2">
        <f t="shared" si="25"/>
        <v>1.8460648141626734E-2</v>
      </c>
      <c r="F355" t="str">
        <f>CONCATENATE(INDEX(Telefonkönyv!$A$2:$A$63,MATCH('Hívások (3)'!A355,Telefonkönyv!$C$2:$C$63,0))," ",INDEX(Telefonkönyv!$B$2:$B$63,MATCH('Hívások (3)'!A355,Telefonkönyv!$C$2:$C$63,0)))</f>
        <v>Fosztó Gábor ügyintéző</v>
      </c>
      <c r="G355" s="5">
        <f t="shared" si="26"/>
        <v>2205</v>
      </c>
      <c r="H355" s="11" t="b">
        <f t="shared" si="27"/>
        <v>0</v>
      </c>
      <c r="I355" s="11" t="b">
        <f t="shared" si="28"/>
        <v>0</v>
      </c>
      <c r="J355" s="11" t="b">
        <f t="shared" si="29"/>
        <v>1</v>
      </c>
    </row>
    <row r="356" spans="1:10" x14ac:dyDescent="0.25">
      <c r="A356">
        <v>132</v>
      </c>
      <c r="B356" t="s">
        <v>5</v>
      </c>
      <c r="C356" s="3">
        <v>39974.45585648148</v>
      </c>
      <c r="D356" s="3">
        <v>39974.464525462965</v>
      </c>
      <c r="E356" s="2">
        <f t="shared" si="25"/>
        <v>8.668981485243421E-3</v>
      </c>
      <c r="F356" t="str">
        <f>CONCATENATE(INDEX(Telefonkönyv!$A$2:$A$63,MATCH('Hívások (3)'!A356,Telefonkönyv!$C$2:$C$63,0))," ",INDEX(Telefonkönyv!$B$2:$B$63,MATCH('Hívások (3)'!A356,Telefonkönyv!$C$2:$C$63,0)))</f>
        <v>Pap Zsófia ügyintéző</v>
      </c>
      <c r="G356" s="5">
        <f t="shared" si="26"/>
        <v>1085</v>
      </c>
      <c r="H356" s="11" t="b">
        <f t="shared" si="27"/>
        <v>0</v>
      </c>
      <c r="I356" s="11" t="b">
        <f t="shared" si="28"/>
        <v>0</v>
      </c>
      <c r="J356" s="11" t="b">
        <f t="shared" si="29"/>
        <v>1</v>
      </c>
    </row>
    <row r="357" spans="1:10" x14ac:dyDescent="0.25">
      <c r="A357">
        <v>119</v>
      </c>
      <c r="B357" t="s">
        <v>10</v>
      </c>
      <c r="C357" s="3">
        <v>39974.458715277775</v>
      </c>
      <c r="D357" s="3">
        <v>39974.490254629629</v>
      </c>
      <c r="E357" s="2">
        <f t="shared" si="25"/>
        <v>3.1539351854007691E-2</v>
      </c>
      <c r="F357" t="str">
        <f>CONCATENATE(INDEX(Telefonkönyv!$A$2:$A$63,MATCH('Hívások (3)'!A357,Telefonkönyv!$C$2:$C$63,0))," ",INDEX(Telefonkönyv!$B$2:$B$63,MATCH('Hívások (3)'!A357,Telefonkönyv!$C$2:$C$63,0)))</f>
        <v>Kövér Krisztina ügyintéző</v>
      </c>
      <c r="G357" s="5">
        <f t="shared" si="26"/>
        <v>3970</v>
      </c>
      <c r="H357" s="11" t="b">
        <f t="shared" si="27"/>
        <v>0</v>
      </c>
      <c r="I357" s="11" t="b">
        <f t="shared" si="28"/>
        <v>0</v>
      </c>
      <c r="J357" s="11" t="b">
        <f t="shared" si="29"/>
        <v>1</v>
      </c>
    </row>
    <row r="358" spans="1:10" x14ac:dyDescent="0.25">
      <c r="A358">
        <v>148</v>
      </c>
      <c r="B358" t="s">
        <v>5</v>
      </c>
      <c r="C358" s="3">
        <v>39974.469965277778</v>
      </c>
      <c r="D358" s="3">
        <v>39974.503125000003</v>
      </c>
      <c r="E358" s="2">
        <f t="shared" si="25"/>
        <v>3.3159722224809229E-2</v>
      </c>
      <c r="F358" t="str">
        <f>CONCATENATE(INDEX(Telefonkönyv!$A$2:$A$63,MATCH('Hívások (3)'!A358,Telefonkönyv!$C$2:$C$63,0))," ",INDEX(Telefonkönyv!$B$2:$B$63,MATCH('Hívások (3)'!A358,Telefonkönyv!$C$2:$C$63,0)))</f>
        <v>Mester Zsuzsa középvezető</v>
      </c>
      <c r="G358" s="5">
        <f t="shared" si="26"/>
        <v>3885</v>
      </c>
      <c r="H358" s="11" t="b">
        <f t="shared" si="27"/>
        <v>0</v>
      </c>
      <c r="I358" s="11" t="b">
        <f t="shared" si="28"/>
        <v>0</v>
      </c>
      <c r="J358" s="11" t="b">
        <f t="shared" si="29"/>
        <v>1</v>
      </c>
    </row>
    <row r="359" spans="1:10" x14ac:dyDescent="0.25">
      <c r="A359">
        <v>107</v>
      </c>
      <c r="B359" t="s">
        <v>7</v>
      </c>
      <c r="C359" s="3">
        <v>39974.475474537037</v>
      </c>
      <c r="D359" s="3">
        <v>39974.478310185186</v>
      </c>
      <c r="E359" s="2">
        <f t="shared" si="25"/>
        <v>2.8356481489026919E-3</v>
      </c>
      <c r="F359" t="str">
        <f>CONCATENATE(INDEX(Telefonkönyv!$A$2:$A$63,MATCH('Hívások (3)'!A359,Telefonkönyv!$C$2:$C$63,0))," ",INDEX(Telefonkönyv!$B$2:$B$63,MATCH('Hívások (3)'!A359,Telefonkönyv!$C$2:$C$63,0)))</f>
        <v>Gál Fruzsina ügyintéző</v>
      </c>
      <c r="G359" s="5">
        <f t="shared" si="26"/>
        <v>425</v>
      </c>
      <c r="H359" s="11" t="b">
        <f t="shared" si="27"/>
        <v>0</v>
      </c>
      <c r="I359" s="11" t="b">
        <f t="shared" si="28"/>
        <v>0</v>
      </c>
      <c r="J359" s="11" t="b">
        <f t="shared" si="29"/>
        <v>1</v>
      </c>
    </row>
    <row r="360" spans="1:10" x14ac:dyDescent="0.25">
      <c r="A360">
        <v>127</v>
      </c>
      <c r="B360" t="s">
        <v>4</v>
      </c>
      <c r="C360" s="3">
        <v>39974.479583333334</v>
      </c>
      <c r="D360" s="3">
        <v>39974.51458333333</v>
      </c>
      <c r="E360" s="2">
        <f t="shared" si="25"/>
        <v>3.4999999996216502E-2</v>
      </c>
      <c r="F360" t="str">
        <f>CONCATENATE(INDEX(Telefonkönyv!$A$2:$A$63,MATCH('Hívások (3)'!A360,Telefonkönyv!$C$2:$C$63,0))," ",INDEX(Telefonkönyv!$B$2:$B$63,MATCH('Hívások (3)'!A360,Telefonkönyv!$C$2:$C$63,0)))</f>
        <v>Polgár Zsuzsa ügyintéző</v>
      </c>
      <c r="G360" s="5">
        <f t="shared" si="26"/>
        <v>3630</v>
      </c>
      <c r="H360" s="11" t="b">
        <f t="shared" si="27"/>
        <v>0</v>
      </c>
      <c r="I360" s="11" t="b">
        <f t="shared" si="28"/>
        <v>0</v>
      </c>
      <c r="J360" s="11" t="b">
        <f t="shared" si="29"/>
        <v>1</v>
      </c>
    </row>
    <row r="361" spans="1:10" x14ac:dyDescent="0.25">
      <c r="A361">
        <v>117</v>
      </c>
      <c r="B361" t="s">
        <v>5</v>
      </c>
      <c r="C361" s="3">
        <v>39974.480266203704</v>
      </c>
      <c r="D361" s="3">
        <v>39974.498807870368</v>
      </c>
      <c r="E361" s="2">
        <f t="shared" si="25"/>
        <v>1.8541666664532386E-2</v>
      </c>
      <c r="F361" t="str">
        <f>CONCATENATE(INDEX(Telefonkönyv!$A$2:$A$63,MATCH('Hívások (3)'!A361,Telefonkönyv!$C$2:$C$63,0))," ",INDEX(Telefonkönyv!$B$2:$B$63,MATCH('Hívások (3)'!A361,Telefonkönyv!$C$2:$C$63,0)))</f>
        <v>Ordasi Judit ügyintéző</v>
      </c>
      <c r="G361" s="5">
        <f t="shared" si="26"/>
        <v>2205</v>
      </c>
      <c r="H361" s="11" t="b">
        <f t="shared" si="27"/>
        <v>0</v>
      </c>
      <c r="I361" s="11" t="b">
        <f t="shared" si="28"/>
        <v>0</v>
      </c>
      <c r="J361" s="11" t="b">
        <f t="shared" si="29"/>
        <v>1</v>
      </c>
    </row>
    <row r="362" spans="1:10" x14ac:dyDescent="0.25">
      <c r="A362">
        <v>146</v>
      </c>
      <c r="B362" t="s">
        <v>7</v>
      </c>
      <c r="C362" s="3">
        <v>39974.483842592592</v>
      </c>
      <c r="D362" s="3">
        <v>39974.493009259262</v>
      </c>
      <c r="E362" s="2">
        <f t="shared" si="25"/>
        <v>9.1666666703531519E-3</v>
      </c>
      <c r="F362" t="str">
        <f>CONCATENATE(INDEX(Telefonkönyv!$A$2:$A$63,MATCH('Hívások (3)'!A362,Telefonkönyv!$C$2:$C$63,0))," ",INDEX(Telefonkönyv!$B$2:$B$63,MATCH('Hívások (3)'!A362,Telefonkönyv!$C$2:$C$63,0)))</f>
        <v>Bartus Sándor felsővezető</v>
      </c>
      <c r="G362" s="5">
        <f t="shared" si="26"/>
        <v>1100</v>
      </c>
      <c r="H362" s="11" t="b">
        <f t="shared" si="27"/>
        <v>0</v>
      </c>
      <c r="I362" s="11" t="b">
        <f t="shared" si="28"/>
        <v>0</v>
      </c>
      <c r="J362" s="11" t="b">
        <f t="shared" si="29"/>
        <v>1</v>
      </c>
    </row>
    <row r="363" spans="1:10" x14ac:dyDescent="0.25">
      <c r="A363">
        <v>125</v>
      </c>
      <c r="B363" t="s">
        <v>8</v>
      </c>
      <c r="C363" s="3">
        <v>39974.484097222223</v>
      </c>
      <c r="D363" s="3">
        <v>39974.504050925927</v>
      </c>
      <c r="E363" s="2">
        <f t="shared" si="25"/>
        <v>1.9953703704231884E-2</v>
      </c>
      <c r="F363" t="str">
        <f>CONCATENATE(INDEX(Telefonkönyv!$A$2:$A$63,MATCH('Hívások (3)'!A363,Telefonkönyv!$C$2:$C$63,0))," ",INDEX(Telefonkönyv!$B$2:$B$63,MATCH('Hívások (3)'!A363,Telefonkönyv!$C$2:$C$63,0)))</f>
        <v>Éhes Piroska ügyintéző</v>
      </c>
      <c r="G363" s="5">
        <f t="shared" si="26"/>
        <v>2365</v>
      </c>
      <c r="H363" s="11" t="b">
        <f t="shared" si="27"/>
        <v>0</v>
      </c>
      <c r="I363" s="11" t="b">
        <f t="shared" si="28"/>
        <v>0</v>
      </c>
      <c r="J363" s="11" t="b">
        <f t="shared" si="29"/>
        <v>1</v>
      </c>
    </row>
    <row r="364" spans="1:10" x14ac:dyDescent="0.25">
      <c r="A364">
        <v>113</v>
      </c>
      <c r="B364" t="s">
        <v>7</v>
      </c>
      <c r="C364" s="3">
        <v>39974.486886574072</v>
      </c>
      <c r="D364" s="3">
        <v>39974.512060185189</v>
      </c>
      <c r="E364" s="2">
        <f t="shared" si="25"/>
        <v>2.5173611116770189E-2</v>
      </c>
      <c r="F364" t="str">
        <f>CONCATENATE(INDEX(Telefonkönyv!$A$2:$A$63,MATCH('Hívások (3)'!A364,Telefonkönyv!$C$2:$C$63,0))," ",INDEX(Telefonkönyv!$B$2:$B$63,MATCH('Hívások (3)'!A364,Telefonkönyv!$C$2:$C$63,0)))</f>
        <v>Toldi Tamás ügyintéző</v>
      </c>
      <c r="G364" s="5">
        <f t="shared" si="26"/>
        <v>2825</v>
      </c>
      <c r="H364" s="11" t="b">
        <f t="shared" si="27"/>
        <v>0</v>
      </c>
      <c r="I364" s="11" t="b">
        <f t="shared" si="28"/>
        <v>0</v>
      </c>
      <c r="J364" s="11" t="b">
        <f t="shared" si="29"/>
        <v>1</v>
      </c>
    </row>
    <row r="365" spans="1:10" x14ac:dyDescent="0.25">
      <c r="A365">
        <v>104</v>
      </c>
      <c r="B365" t="s">
        <v>5</v>
      </c>
      <c r="C365" s="3">
        <v>39974.492210648146</v>
      </c>
      <c r="D365" s="3">
        <v>39974.499837962961</v>
      </c>
      <c r="E365" s="2">
        <f t="shared" si="25"/>
        <v>7.6273148151813075E-3</v>
      </c>
      <c r="F365" t="str">
        <f>CONCATENATE(INDEX(Telefonkönyv!$A$2:$A$63,MATCH('Hívások (3)'!A365,Telefonkönyv!$C$2:$C$63,0))," ",INDEX(Telefonkönyv!$B$2:$B$63,MATCH('Hívások (3)'!A365,Telefonkönyv!$C$2:$C$63,0)))</f>
        <v>Laki Tamara ügyintéző</v>
      </c>
      <c r="G365" s="5">
        <f t="shared" si="26"/>
        <v>925</v>
      </c>
      <c r="H365" s="11" t="b">
        <f t="shared" si="27"/>
        <v>0</v>
      </c>
      <c r="I365" s="11" t="b">
        <f t="shared" si="28"/>
        <v>0</v>
      </c>
      <c r="J365" s="11" t="b">
        <f t="shared" si="29"/>
        <v>1</v>
      </c>
    </row>
    <row r="366" spans="1:10" x14ac:dyDescent="0.25">
      <c r="A366">
        <v>126</v>
      </c>
      <c r="B366" t="s">
        <v>4</v>
      </c>
      <c r="C366" s="3">
        <v>39974.494837962964</v>
      </c>
      <c r="D366" s="3">
        <v>39974.534166666665</v>
      </c>
      <c r="E366" s="2">
        <f t="shared" si="25"/>
        <v>3.9328703700448386E-2</v>
      </c>
      <c r="F366" t="str">
        <f>CONCATENATE(INDEX(Telefonkönyv!$A$2:$A$63,MATCH('Hívások (3)'!A366,Telefonkönyv!$C$2:$C$63,0))," ",INDEX(Telefonkönyv!$B$2:$B$63,MATCH('Hívások (3)'!A366,Telefonkönyv!$C$2:$C$63,0)))</f>
        <v>Hadviga Márton ügyintéző</v>
      </c>
      <c r="G366" s="5">
        <f t="shared" si="26"/>
        <v>4050</v>
      </c>
      <c r="H366" s="11" t="b">
        <f t="shared" si="27"/>
        <v>0</v>
      </c>
      <c r="I366" s="11" t="b">
        <f t="shared" si="28"/>
        <v>0</v>
      </c>
      <c r="J366" s="11" t="b">
        <f t="shared" si="29"/>
        <v>1</v>
      </c>
    </row>
    <row r="367" spans="1:10" x14ac:dyDescent="0.25">
      <c r="A367">
        <v>107</v>
      </c>
      <c r="B367" t="s">
        <v>7</v>
      </c>
      <c r="C367" s="3">
        <v>39974.496157407404</v>
      </c>
      <c r="D367" s="3">
        <v>39974.496782407405</v>
      </c>
      <c r="E367" s="2">
        <f t="shared" si="25"/>
        <v>6.2500000058207661E-4</v>
      </c>
      <c r="F367" t="str">
        <f>CONCATENATE(INDEX(Telefonkönyv!$A$2:$A$63,MATCH('Hívások (3)'!A367,Telefonkönyv!$C$2:$C$63,0))," ",INDEX(Telefonkönyv!$B$2:$B$63,MATCH('Hívások (3)'!A367,Telefonkönyv!$C$2:$C$63,0)))</f>
        <v>Gál Fruzsina ügyintéző</v>
      </c>
      <c r="G367" s="5">
        <f t="shared" si="26"/>
        <v>125</v>
      </c>
      <c r="H367" s="11" t="b">
        <f t="shared" si="27"/>
        <v>0</v>
      </c>
      <c r="I367" s="11" t="b">
        <f t="shared" si="28"/>
        <v>0</v>
      </c>
      <c r="J367" s="11" t="b">
        <f t="shared" si="29"/>
        <v>1</v>
      </c>
    </row>
    <row r="368" spans="1:10" x14ac:dyDescent="0.25">
      <c r="A368">
        <v>118</v>
      </c>
      <c r="B368" t="s">
        <v>5</v>
      </c>
      <c r="C368" s="3">
        <v>39974.496805555558</v>
      </c>
      <c r="D368" s="3">
        <v>39974.502881944441</v>
      </c>
      <c r="E368" s="2">
        <f t="shared" si="25"/>
        <v>6.0763888832298107E-3</v>
      </c>
      <c r="F368" t="str">
        <f>CONCATENATE(INDEX(Telefonkönyv!$A$2:$A$63,MATCH('Hívások (3)'!A368,Telefonkönyv!$C$2:$C$63,0))," ",INDEX(Telefonkönyv!$B$2:$B$63,MATCH('Hívások (3)'!A368,Telefonkönyv!$C$2:$C$63,0)))</f>
        <v>Ondrejó Anna ügyintéző</v>
      </c>
      <c r="G368" s="5">
        <f t="shared" si="26"/>
        <v>765</v>
      </c>
      <c r="H368" s="11" t="b">
        <f t="shared" si="27"/>
        <v>0</v>
      </c>
      <c r="I368" s="11" t="b">
        <f t="shared" si="28"/>
        <v>0</v>
      </c>
      <c r="J368" s="11" t="b">
        <f t="shared" si="29"/>
        <v>1</v>
      </c>
    </row>
    <row r="369" spans="1:10" x14ac:dyDescent="0.25">
      <c r="A369">
        <v>115</v>
      </c>
      <c r="B369" t="s">
        <v>14</v>
      </c>
      <c r="C369" s="3">
        <v>39974.502418981479</v>
      </c>
      <c r="D369" s="3">
        <v>39974.503252314818</v>
      </c>
      <c r="E369" s="2">
        <f t="shared" si="25"/>
        <v>8.3333333896007389E-4</v>
      </c>
      <c r="F369" t="str">
        <f>CONCATENATE(INDEX(Telefonkönyv!$A$2:$A$63,MATCH('Hívások (3)'!A369,Telefonkönyv!$C$2:$C$63,0))," ",INDEX(Telefonkönyv!$B$2:$B$63,MATCH('Hívások (3)'!A369,Telefonkönyv!$C$2:$C$63,0)))</f>
        <v>Marosi István ügyintéző</v>
      </c>
      <c r="G369" s="5">
        <f t="shared" si="26"/>
        <v>205</v>
      </c>
      <c r="H369" s="11" t="b">
        <f t="shared" si="27"/>
        <v>0</v>
      </c>
      <c r="I369" s="11" t="b">
        <f t="shared" si="28"/>
        <v>0</v>
      </c>
      <c r="J369" s="11" t="b">
        <f t="shared" si="29"/>
        <v>1</v>
      </c>
    </row>
    <row r="370" spans="1:10" x14ac:dyDescent="0.25">
      <c r="A370">
        <v>138</v>
      </c>
      <c r="B370" t="s">
        <v>5</v>
      </c>
      <c r="C370" s="3">
        <v>39974.504687499997</v>
      </c>
      <c r="D370" s="3">
        <v>39974.539444444446</v>
      </c>
      <c r="E370" s="2">
        <f t="shared" si="25"/>
        <v>3.475694444932742E-2</v>
      </c>
      <c r="F370" t="str">
        <f>CONCATENATE(INDEX(Telefonkönyv!$A$2:$A$63,MATCH('Hívások (3)'!A370,Telefonkönyv!$C$2:$C$63,0))," ",INDEX(Telefonkönyv!$B$2:$B$63,MATCH('Hívások (3)'!A370,Telefonkönyv!$C$2:$C$63,0)))</f>
        <v>Cserta Péter ügyintéző</v>
      </c>
      <c r="G370" s="5">
        <f t="shared" si="26"/>
        <v>4125</v>
      </c>
      <c r="H370" s="11" t="b">
        <f t="shared" si="27"/>
        <v>0</v>
      </c>
      <c r="I370" s="11" t="b">
        <f t="shared" si="28"/>
        <v>0</v>
      </c>
      <c r="J370" s="11" t="b">
        <f t="shared" si="29"/>
        <v>1</v>
      </c>
    </row>
    <row r="371" spans="1:10" x14ac:dyDescent="0.25">
      <c r="A371">
        <v>106</v>
      </c>
      <c r="B371" t="s">
        <v>8</v>
      </c>
      <c r="C371" s="3">
        <v>39974.509699074071</v>
      </c>
      <c r="D371" s="3">
        <v>39974.515613425923</v>
      </c>
      <c r="E371" s="2">
        <f t="shared" si="25"/>
        <v>5.914351851970423E-3</v>
      </c>
      <c r="F371" t="str">
        <f>CONCATENATE(INDEX(Telefonkönyv!$A$2:$A$63,MATCH('Hívások (3)'!A371,Telefonkönyv!$C$2:$C$63,0))," ",INDEX(Telefonkönyv!$B$2:$B$63,MATCH('Hívások (3)'!A371,Telefonkönyv!$C$2:$C$63,0)))</f>
        <v>Kalincsák Hanga ügyintéző</v>
      </c>
      <c r="G371" s="5">
        <f t="shared" si="26"/>
        <v>765</v>
      </c>
      <c r="H371" s="11" t="b">
        <f t="shared" si="27"/>
        <v>0</v>
      </c>
      <c r="I371" s="11" t="b">
        <f t="shared" si="28"/>
        <v>0</v>
      </c>
      <c r="J371" s="11" t="b">
        <f t="shared" si="29"/>
        <v>1</v>
      </c>
    </row>
    <row r="372" spans="1:10" x14ac:dyDescent="0.25">
      <c r="A372">
        <v>137</v>
      </c>
      <c r="B372" t="s">
        <v>9</v>
      </c>
      <c r="C372" s="3">
        <v>39974.51153935185</v>
      </c>
      <c r="D372" s="3">
        <v>39974.517361111109</v>
      </c>
      <c r="E372" s="2">
        <f t="shared" si="25"/>
        <v>5.8217592595610768E-3</v>
      </c>
      <c r="F372" t="str">
        <f>CONCATENATE(INDEX(Telefonkönyv!$A$2:$A$63,MATCH('Hívások (3)'!A372,Telefonkönyv!$C$2:$C$63,0))," ",INDEX(Telefonkönyv!$B$2:$B$63,MATCH('Hívások (3)'!A372,Telefonkönyv!$C$2:$C$63,0)))</f>
        <v>Bertalan József ügyintéző</v>
      </c>
      <c r="G372" s="5">
        <f t="shared" si="26"/>
        <v>725</v>
      </c>
      <c r="H372" s="11" t="b">
        <f t="shared" si="27"/>
        <v>0</v>
      </c>
      <c r="I372" s="11" t="b">
        <f t="shared" si="28"/>
        <v>0</v>
      </c>
      <c r="J372" s="11" t="b">
        <f t="shared" si="29"/>
        <v>1</v>
      </c>
    </row>
    <row r="373" spans="1:10" x14ac:dyDescent="0.25">
      <c r="A373">
        <v>155</v>
      </c>
      <c r="B373" t="s">
        <v>9</v>
      </c>
      <c r="C373" s="3">
        <v>39974.512499999997</v>
      </c>
      <c r="D373" s="3">
        <v>39974.513460648152</v>
      </c>
      <c r="E373" s="2">
        <f t="shared" si="25"/>
        <v>9.6064815443241969E-4</v>
      </c>
      <c r="F373" t="str">
        <f>CONCATENATE(INDEX(Telefonkönyv!$A$2:$A$63,MATCH('Hívások (3)'!A373,Telefonkönyv!$C$2:$C$63,0))," ",INDEX(Telefonkönyv!$B$2:$B$63,MATCH('Hívások (3)'!A373,Telefonkönyv!$C$2:$C$63,0)))</f>
        <v>Bölöni Antal ügyintéző</v>
      </c>
      <c r="G373" s="5">
        <f t="shared" si="26"/>
        <v>200</v>
      </c>
      <c r="H373" s="11" t="b">
        <f t="shared" si="27"/>
        <v>0</v>
      </c>
      <c r="I373" s="11" t="b">
        <f t="shared" si="28"/>
        <v>0</v>
      </c>
      <c r="J373" s="11" t="b">
        <f t="shared" si="29"/>
        <v>1</v>
      </c>
    </row>
    <row r="374" spans="1:10" x14ac:dyDescent="0.25">
      <c r="A374">
        <v>118</v>
      </c>
      <c r="B374" t="s">
        <v>5</v>
      </c>
      <c r="C374" s="3">
        <v>39974.517800925925</v>
      </c>
      <c r="D374" s="3">
        <v>39974.552835648145</v>
      </c>
      <c r="E374" s="2">
        <f t="shared" si="25"/>
        <v>3.5034722219279502E-2</v>
      </c>
      <c r="F374" t="str">
        <f>CONCATENATE(INDEX(Telefonkönyv!$A$2:$A$63,MATCH('Hívások (3)'!A374,Telefonkönyv!$C$2:$C$63,0))," ",INDEX(Telefonkönyv!$B$2:$B$63,MATCH('Hívások (3)'!A374,Telefonkönyv!$C$2:$C$63,0)))</f>
        <v>Ondrejó Anna ügyintéző</v>
      </c>
      <c r="G374" s="5">
        <f t="shared" si="26"/>
        <v>4125</v>
      </c>
      <c r="H374" s="11" t="b">
        <f t="shared" si="27"/>
        <v>1</v>
      </c>
      <c r="I374" s="11" t="b">
        <f t="shared" si="28"/>
        <v>0</v>
      </c>
      <c r="J374" s="11" t="b">
        <f t="shared" si="29"/>
        <v>0</v>
      </c>
    </row>
    <row r="375" spans="1:10" x14ac:dyDescent="0.25">
      <c r="A375">
        <v>124</v>
      </c>
      <c r="B375" t="s">
        <v>13</v>
      </c>
      <c r="C375" s="3">
        <v>39974.518842592595</v>
      </c>
      <c r="D375" s="3">
        <v>39974.527962962966</v>
      </c>
      <c r="E375" s="2">
        <f t="shared" si="25"/>
        <v>9.1203703705104999E-3</v>
      </c>
      <c r="F375" t="str">
        <f>CONCATENATE(INDEX(Telefonkönyv!$A$2:$A$63,MATCH('Hívások (3)'!A375,Telefonkönyv!$C$2:$C$63,0))," ",INDEX(Telefonkönyv!$B$2:$B$63,MATCH('Hívások (3)'!A375,Telefonkönyv!$C$2:$C$63,0)))</f>
        <v>Gelencsér László ügyintéző</v>
      </c>
      <c r="G375" s="5">
        <f t="shared" si="26"/>
        <v>1165</v>
      </c>
      <c r="H375" s="11" t="b">
        <f t="shared" si="27"/>
        <v>0</v>
      </c>
      <c r="I375" s="11" t="b">
        <f t="shared" si="28"/>
        <v>0</v>
      </c>
      <c r="J375" s="11" t="b">
        <f t="shared" si="29"/>
        <v>1</v>
      </c>
    </row>
    <row r="376" spans="1:10" x14ac:dyDescent="0.25">
      <c r="A376">
        <v>127</v>
      </c>
      <c r="B376" t="s">
        <v>4</v>
      </c>
      <c r="C376" s="3">
        <v>39974.518888888888</v>
      </c>
      <c r="D376" s="3">
        <v>39974.519606481481</v>
      </c>
      <c r="E376" s="2">
        <f t="shared" si="25"/>
        <v>7.1759259299142286E-4</v>
      </c>
      <c r="F376" t="str">
        <f>CONCATENATE(INDEX(Telefonkönyv!$A$2:$A$63,MATCH('Hívások (3)'!A376,Telefonkönyv!$C$2:$C$63,0))," ",INDEX(Telefonkönyv!$B$2:$B$63,MATCH('Hívások (3)'!A376,Telefonkönyv!$C$2:$C$63,0)))</f>
        <v>Polgár Zsuzsa ügyintéző</v>
      </c>
      <c r="G376" s="5">
        <f t="shared" si="26"/>
        <v>200</v>
      </c>
      <c r="H376" s="11" t="b">
        <f t="shared" si="27"/>
        <v>0</v>
      </c>
      <c r="I376" s="11" t="b">
        <f t="shared" si="28"/>
        <v>0</v>
      </c>
      <c r="J376" s="11" t="b">
        <f t="shared" si="29"/>
        <v>1</v>
      </c>
    </row>
    <row r="377" spans="1:10" x14ac:dyDescent="0.25">
      <c r="A377">
        <v>125</v>
      </c>
      <c r="B377" t="s">
        <v>8</v>
      </c>
      <c r="C377" s="3">
        <v>39974.520277777781</v>
      </c>
      <c r="D377" s="3">
        <v>39974.532025462962</v>
      </c>
      <c r="E377" s="2">
        <f t="shared" si="25"/>
        <v>1.1747685181035195E-2</v>
      </c>
      <c r="F377" t="str">
        <f>CONCATENATE(INDEX(Telefonkönyv!$A$2:$A$63,MATCH('Hívások (3)'!A377,Telefonkönyv!$C$2:$C$63,0))," ",INDEX(Telefonkönyv!$B$2:$B$63,MATCH('Hívások (3)'!A377,Telefonkönyv!$C$2:$C$63,0)))</f>
        <v>Éhes Piroska ügyintéző</v>
      </c>
      <c r="G377" s="5">
        <f t="shared" si="26"/>
        <v>1405</v>
      </c>
      <c r="H377" s="11" t="b">
        <f t="shared" si="27"/>
        <v>0</v>
      </c>
      <c r="I377" s="11" t="b">
        <f t="shared" si="28"/>
        <v>0</v>
      </c>
      <c r="J377" s="11" t="b">
        <f t="shared" si="29"/>
        <v>1</v>
      </c>
    </row>
    <row r="378" spans="1:10" x14ac:dyDescent="0.25">
      <c r="A378">
        <v>137</v>
      </c>
      <c r="B378" t="s">
        <v>9</v>
      </c>
      <c r="C378" s="3">
        <v>39974.521377314813</v>
      </c>
      <c r="D378" s="3">
        <v>39974.562581018516</v>
      </c>
      <c r="E378" s="2">
        <f t="shared" si="25"/>
        <v>4.1203703702194616E-2</v>
      </c>
      <c r="F378" t="str">
        <f>CONCATENATE(INDEX(Telefonkönyv!$A$2:$A$63,MATCH('Hívások (3)'!A378,Telefonkönyv!$C$2:$C$63,0))," ",INDEX(Telefonkönyv!$B$2:$B$63,MATCH('Hívások (3)'!A378,Telefonkönyv!$C$2:$C$63,0)))</f>
        <v>Bertalan József ügyintéző</v>
      </c>
      <c r="G378" s="5">
        <f t="shared" si="26"/>
        <v>4550</v>
      </c>
      <c r="H378" s="11" t="b">
        <f t="shared" si="27"/>
        <v>0</v>
      </c>
      <c r="I378" s="11" t="b">
        <f t="shared" si="28"/>
        <v>0</v>
      </c>
      <c r="J378" s="11" t="b">
        <f t="shared" si="29"/>
        <v>1</v>
      </c>
    </row>
    <row r="379" spans="1:10" x14ac:dyDescent="0.25">
      <c r="A379">
        <v>104</v>
      </c>
      <c r="B379" t="s">
        <v>5</v>
      </c>
      <c r="C379" s="3">
        <v>39974.528090277781</v>
      </c>
      <c r="D379" s="3">
        <v>39974.554375</v>
      </c>
      <c r="E379" s="2">
        <f t="shared" si="25"/>
        <v>2.6284722218406387E-2</v>
      </c>
      <c r="F379" t="str">
        <f>CONCATENATE(INDEX(Telefonkönyv!$A$2:$A$63,MATCH('Hívások (3)'!A379,Telefonkönyv!$C$2:$C$63,0))," ",INDEX(Telefonkönyv!$B$2:$B$63,MATCH('Hívások (3)'!A379,Telefonkönyv!$C$2:$C$63,0)))</f>
        <v>Laki Tamara ügyintéző</v>
      </c>
      <c r="G379" s="5">
        <f t="shared" si="26"/>
        <v>3085</v>
      </c>
      <c r="H379" s="11" t="b">
        <f t="shared" si="27"/>
        <v>1</v>
      </c>
      <c r="I379" s="11" t="b">
        <f t="shared" si="28"/>
        <v>0</v>
      </c>
      <c r="J379" s="11" t="b">
        <f t="shared" si="29"/>
        <v>0</v>
      </c>
    </row>
    <row r="380" spans="1:10" x14ac:dyDescent="0.25">
      <c r="A380">
        <v>150</v>
      </c>
      <c r="B380" t="s">
        <v>5</v>
      </c>
      <c r="C380" s="3">
        <v>39974.528310185182</v>
      </c>
      <c r="D380" s="3">
        <v>39974.52988425926</v>
      </c>
      <c r="E380" s="2">
        <f t="shared" si="25"/>
        <v>1.5740740782348439E-3</v>
      </c>
      <c r="F380" t="str">
        <f>CONCATENATE(INDEX(Telefonkönyv!$A$2:$A$63,MATCH('Hívások (3)'!A380,Telefonkönyv!$C$2:$C$63,0))," ",INDEX(Telefonkönyv!$B$2:$B$63,MATCH('Hívások (3)'!A380,Telefonkönyv!$C$2:$C$63,0)))</f>
        <v>Virt Kornél ügyintéző</v>
      </c>
      <c r="G380" s="5">
        <f t="shared" si="26"/>
        <v>285</v>
      </c>
      <c r="H380" s="11" t="b">
        <f t="shared" si="27"/>
        <v>0</v>
      </c>
      <c r="I380" s="11" t="b">
        <f t="shared" si="28"/>
        <v>0</v>
      </c>
      <c r="J380" s="11" t="b">
        <f t="shared" si="29"/>
        <v>1</v>
      </c>
    </row>
    <row r="381" spans="1:10" x14ac:dyDescent="0.25">
      <c r="A381">
        <v>140</v>
      </c>
      <c r="B381" t="s">
        <v>5</v>
      </c>
      <c r="C381" s="3">
        <v>39974.530972222223</v>
      </c>
      <c r="D381" s="3">
        <v>39974.53733796296</v>
      </c>
      <c r="E381" s="2">
        <f t="shared" si="25"/>
        <v>6.3657407372375019E-3</v>
      </c>
      <c r="F381" t="str">
        <f>CONCATENATE(INDEX(Telefonkönyv!$A$2:$A$63,MATCH('Hívások (3)'!A381,Telefonkönyv!$C$2:$C$63,0))," ",INDEX(Telefonkönyv!$B$2:$B$63,MATCH('Hívások (3)'!A381,Telefonkönyv!$C$2:$C$63,0)))</f>
        <v>Szunomár Flóra ügyintéző</v>
      </c>
      <c r="G381" s="5">
        <f t="shared" si="26"/>
        <v>845</v>
      </c>
      <c r="H381" s="11" t="b">
        <f t="shared" si="27"/>
        <v>0</v>
      </c>
      <c r="I381" s="11" t="b">
        <f t="shared" si="28"/>
        <v>0</v>
      </c>
      <c r="J381" s="11" t="b">
        <f t="shared" si="29"/>
        <v>1</v>
      </c>
    </row>
    <row r="382" spans="1:10" x14ac:dyDescent="0.25">
      <c r="A382">
        <v>151</v>
      </c>
      <c r="B382" t="s">
        <v>15</v>
      </c>
      <c r="C382" s="3">
        <v>39974.532858796294</v>
      </c>
      <c r="D382" s="3">
        <v>39974.545069444444</v>
      </c>
      <c r="E382" s="2">
        <f t="shared" si="25"/>
        <v>1.2210648150357883E-2</v>
      </c>
      <c r="F382" t="str">
        <f>CONCATENATE(INDEX(Telefonkönyv!$A$2:$A$63,MATCH('Hívások (3)'!A382,Telefonkönyv!$C$2:$C$63,0))," ",INDEX(Telefonkönyv!$B$2:$B$63,MATCH('Hívások (3)'!A382,Telefonkönyv!$C$2:$C$63,0)))</f>
        <v>Lovas Helga ügyintéző</v>
      </c>
      <c r="G382" s="5">
        <f t="shared" si="26"/>
        <v>1590</v>
      </c>
      <c r="H382" s="11" t="b">
        <f t="shared" si="27"/>
        <v>0</v>
      </c>
      <c r="I382" s="11" t="b">
        <f t="shared" si="28"/>
        <v>0</v>
      </c>
      <c r="J382" s="11" t="b">
        <f t="shared" si="29"/>
        <v>1</v>
      </c>
    </row>
    <row r="383" spans="1:10" x14ac:dyDescent="0.25">
      <c r="A383">
        <v>121</v>
      </c>
      <c r="B383" t="s">
        <v>7</v>
      </c>
      <c r="C383" s="3">
        <v>39974.534560185188</v>
      </c>
      <c r="D383" s="3">
        <v>39974.5471875</v>
      </c>
      <c r="E383" s="2">
        <f t="shared" si="25"/>
        <v>1.2627314812561963E-2</v>
      </c>
      <c r="F383" t="str">
        <f>CONCATENATE(INDEX(Telefonkönyv!$A$2:$A$63,MATCH('Hívások (3)'!A383,Telefonkönyv!$C$2:$C$63,0))," ",INDEX(Telefonkönyv!$B$2:$B$63,MATCH('Hívások (3)'!A383,Telefonkönyv!$C$2:$C$63,0)))</f>
        <v>Palles Katalin ügyintéző</v>
      </c>
      <c r="G383" s="5">
        <f t="shared" si="26"/>
        <v>1475</v>
      </c>
      <c r="H383" s="11" t="b">
        <f t="shared" si="27"/>
        <v>0</v>
      </c>
      <c r="I383" s="11" t="b">
        <f t="shared" si="28"/>
        <v>0</v>
      </c>
      <c r="J383" s="11" t="b">
        <f t="shared" si="29"/>
        <v>1</v>
      </c>
    </row>
    <row r="384" spans="1:10" x14ac:dyDescent="0.25">
      <c r="A384">
        <v>159</v>
      </c>
      <c r="B384" t="s">
        <v>4</v>
      </c>
      <c r="C384" s="3">
        <v>39974.535729166666</v>
      </c>
      <c r="D384" s="3">
        <v>39974.544444444444</v>
      </c>
      <c r="E384" s="2">
        <f t="shared" si="25"/>
        <v>8.7152777778101154E-3</v>
      </c>
      <c r="F384" t="str">
        <f>CONCATENATE(INDEX(Telefonkönyv!$A$2:$A$63,MATCH('Hívások (3)'!A384,Telefonkönyv!$C$2:$C$63,0))," ",INDEX(Telefonkönyv!$B$2:$B$63,MATCH('Hívások (3)'!A384,Telefonkönyv!$C$2:$C$63,0)))</f>
        <v>Pap Nikolett ügyintéző</v>
      </c>
      <c r="G384" s="5">
        <f t="shared" si="26"/>
        <v>970</v>
      </c>
      <c r="H384" s="11" t="b">
        <f t="shared" si="27"/>
        <v>0</v>
      </c>
      <c r="I384" s="11" t="b">
        <f t="shared" si="28"/>
        <v>0</v>
      </c>
      <c r="J384" s="11" t="b">
        <f t="shared" si="29"/>
        <v>1</v>
      </c>
    </row>
    <row r="385" spans="1:10" x14ac:dyDescent="0.25">
      <c r="A385">
        <v>107</v>
      </c>
      <c r="B385" t="s">
        <v>7</v>
      </c>
      <c r="C385" s="3">
        <v>39974.537037037036</v>
      </c>
      <c r="D385" s="3">
        <v>39974.559039351851</v>
      </c>
      <c r="E385" s="2">
        <f t="shared" si="25"/>
        <v>2.2002314814017154E-2</v>
      </c>
      <c r="F385" t="str">
        <f>CONCATENATE(INDEX(Telefonkönyv!$A$2:$A$63,MATCH('Hívások (3)'!A385,Telefonkönyv!$C$2:$C$63,0))," ",INDEX(Telefonkönyv!$B$2:$B$63,MATCH('Hívások (3)'!A385,Telefonkönyv!$C$2:$C$63,0)))</f>
        <v>Gál Fruzsina ügyintéző</v>
      </c>
      <c r="G385" s="5">
        <f t="shared" si="26"/>
        <v>2450</v>
      </c>
      <c r="H385" s="11" t="b">
        <f t="shared" si="27"/>
        <v>0</v>
      </c>
      <c r="I385" s="11" t="b">
        <f t="shared" si="28"/>
        <v>0</v>
      </c>
      <c r="J385" s="11" t="b">
        <f t="shared" si="29"/>
        <v>1</v>
      </c>
    </row>
    <row r="386" spans="1:10" x14ac:dyDescent="0.25">
      <c r="A386">
        <v>112</v>
      </c>
      <c r="B386" t="s">
        <v>13</v>
      </c>
      <c r="C386" s="3">
        <v>39974.539155092592</v>
      </c>
      <c r="D386" s="3">
        <v>39974.578819444447</v>
      </c>
      <c r="E386" s="2">
        <f t="shared" si="25"/>
        <v>3.9664351854298729E-2</v>
      </c>
      <c r="F386" t="str">
        <f>CONCATENATE(INDEX(Telefonkönyv!$A$2:$A$63,MATCH('Hívások (3)'!A386,Telefonkönyv!$C$2:$C$63,0))," ",INDEX(Telefonkönyv!$B$2:$B$63,MATCH('Hívások (3)'!A386,Telefonkönyv!$C$2:$C$63,0)))</f>
        <v>Tóth Vanda ügyintéző</v>
      </c>
      <c r="G386" s="5">
        <f t="shared" si="26"/>
        <v>4685</v>
      </c>
      <c r="H386" s="11" t="b">
        <f t="shared" si="27"/>
        <v>0</v>
      </c>
      <c r="I386" s="11" t="b">
        <f t="shared" si="28"/>
        <v>0</v>
      </c>
      <c r="J386" s="11" t="b">
        <f t="shared" si="29"/>
        <v>1</v>
      </c>
    </row>
    <row r="387" spans="1:10" x14ac:dyDescent="0.25">
      <c r="A387">
        <v>148</v>
      </c>
      <c r="B387" t="s">
        <v>5</v>
      </c>
      <c r="C387" s="3">
        <v>39974.551006944443</v>
      </c>
      <c r="D387" s="3">
        <v>39974.571967592594</v>
      </c>
      <c r="E387" s="2">
        <f t="shared" ref="E387:E450" si="30">D387-C387</f>
        <v>2.0960648151230998E-2</v>
      </c>
      <c r="F387" t="str">
        <f>CONCATENATE(INDEX(Telefonkönyv!$A$2:$A$63,MATCH('Hívások (3)'!A387,Telefonkönyv!$C$2:$C$63,0))," ",INDEX(Telefonkönyv!$B$2:$B$63,MATCH('Hívások (3)'!A387,Telefonkönyv!$C$2:$C$63,0)))</f>
        <v>Mester Zsuzsa középvezető</v>
      </c>
      <c r="G387" s="5">
        <f t="shared" ref="G387:G450" si="31">VLOOKUP(B387,$S$2:$V$13,3,FALSE)+IF(SECOND(E387)=0,MINUTE(E387),MINUTE(E387)+1)*VLOOKUP(B387,$S$2:$V$13,4,FALSE)</f>
        <v>2525</v>
      </c>
      <c r="H387" s="11" t="b">
        <f t="shared" ref="H387:H450" si="32">AND(HOUR($C387)+VLOOKUP($B387,$S$2:$T$13,2,FALSE)&lt;9,HOUR($D387)+VLOOKUP($B387,$S$2:$T$13,2,FALSE)&gt;=9)</f>
        <v>0</v>
      </c>
      <c r="I387" s="11" t="b">
        <f t="shared" ref="I387:I450" si="33">AND( OR( HOUR($C387)+VLOOKUP($B387,$S$2:$T$13,2,FALSE)&lt;17, AND(HOUR($C387)+VLOOKUP($B387,$S$2:$T$13,2,FALSE)=17,MINUTE($C387)=0,SECOND($C387)=0) ), AND( HOUR($D387)+VLOOKUP($B387,$S$2:$T$13,2,FALSE)=17, OR(MINUTE($D387)&lt;&gt;0,SECOND($D387)&lt;&gt;0) ) )</f>
        <v>0</v>
      </c>
      <c r="J387" s="11" t="b">
        <f t="shared" ref="J387:J450" si="34">OR(OR(HOUR($C387)+VLOOKUP($B387,$S$2:$T$13,2,FALSE)&gt;17,AND(HOUR($C387)+VLOOKUP($B387,$S$2:$T$13,2,FALSE)=17,OR(MINUTE($C387)&gt;0,SECOND($C387)&gt;0)),HOUR($D387)+VLOOKUP($B387,$S$2:$T$13,2,FALSE)&lt;9))</f>
        <v>0</v>
      </c>
    </row>
    <row r="388" spans="1:10" x14ac:dyDescent="0.25">
      <c r="A388">
        <v>111</v>
      </c>
      <c r="B388" t="s">
        <v>15</v>
      </c>
      <c r="C388" s="3">
        <v>39974.552523148152</v>
      </c>
      <c r="D388" s="3">
        <v>39974.574733796297</v>
      </c>
      <c r="E388" s="2">
        <f t="shared" si="30"/>
        <v>2.2210648145119194E-2</v>
      </c>
      <c r="F388" t="str">
        <f>CONCATENATE(INDEX(Telefonkönyv!$A$2:$A$63,MATCH('Hívások (3)'!A388,Telefonkönyv!$C$2:$C$63,0))," ",INDEX(Telefonkönyv!$B$2:$B$63,MATCH('Hívások (3)'!A388,Telefonkönyv!$C$2:$C$63,0)))</f>
        <v>Badacsonyi Krisztián ügyintéző</v>
      </c>
      <c r="G388" s="5">
        <f t="shared" si="31"/>
        <v>2780</v>
      </c>
      <c r="H388" s="11" t="b">
        <f t="shared" si="32"/>
        <v>0</v>
      </c>
      <c r="I388" s="11" t="b">
        <f t="shared" si="33"/>
        <v>0</v>
      </c>
      <c r="J388" s="11" t="b">
        <f t="shared" si="34"/>
        <v>1</v>
      </c>
    </row>
    <row r="389" spans="1:10" x14ac:dyDescent="0.25">
      <c r="A389">
        <v>114</v>
      </c>
      <c r="B389" t="s">
        <v>11</v>
      </c>
      <c r="C389" s="3">
        <v>39974.55327546296</v>
      </c>
      <c r="D389" s="3">
        <v>39974.581157407411</v>
      </c>
      <c r="E389" s="2">
        <f t="shared" si="30"/>
        <v>2.7881944450200535E-2</v>
      </c>
      <c r="F389" t="str">
        <f>CONCATENATE(INDEX(Telefonkönyv!$A$2:$A$63,MATCH('Hívások (3)'!A389,Telefonkönyv!$C$2:$C$63,0))," ",INDEX(Telefonkönyv!$B$2:$B$63,MATCH('Hívások (3)'!A389,Telefonkönyv!$C$2:$C$63,0)))</f>
        <v>Bakonyi Mátyás ügyintéző</v>
      </c>
      <c r="G389" s="5">
        <f t="shared" si="31"/>
        <v>3325</v>
      </c>
      <c r="H389" s="11" t="b">
        <f t="shared" si="32"/>
        <v>0</v>
      </c>
      <c r="I389" s="11" t="b">
        <f t="shared" si="33"/>
        <v>0</v>
      </c>
      <c r="J389" s="11" t="b">
        <f t="shared" si="34"/>
        <v>1</v>
      </c>
    </row>
    <row r="390" spans="1:10" x14ac:dyDescent="0.25">
      <c r="A390">
        <v>158</v>
      </c>
      <c r="B390" t="s">
        <v>5</v>
      </c>
      <c r="C390" s="3">
        <v>39974.554479166669</v>
      </c>
      <c r="D390" s="3">
        <v>39974.559733796297</v>
      </c>
      <c r="E390" s="2">
        <f t="shared" si="30"/>
        <v>5.2546296283253469E-3</v>
      </c>
      <c r="F390" t="str">
        <f>CONCATENATE(INDEX(Telefonkönyv!$A$2:$A$63,MATCH('Hívások (3)'!A390,Telefonkönyv!$C$2:$C$63,0))," ",INDEX(Telefonkönyv!$B$2:$B$63,MATCH('Hívások (3)'!A390,Telefonkönyv!$C$2:$C$63,0)))</f>
        <v>Sánta Tibor középvezető</v>
      </c>
      <c r="G390" s="5">
        <f t="shared" si="31"/>
        <v>685</v>
      </c>
      <c r="H390" s="11" t="b">
        <f t="shared" si="32"/>
        <v>0</v>
      </c>
      <c r="I390" s="11" t="b">
        <f t="shared" si="33"/>
        <v>0</v>
      </c>
      <c r="J390" s="11" t="b">
        <f t="shared" si="34"/>
        <v>0</v>
      </c>
    </row>
    <row r="391" spans="1:10" x14ac:dyDescent="0.25">
      <c r="A391">
        <v>155</v>
      </c>
      <c r="B391" t="s">
        <v>9</v>
      </c>
      <c r="C391" s="3">
        <v>39974.560868055552</v>
      </c>
      <c r="D391" s="3">
        <v>39974.585034722222</v>
      </c>
      <c r="E391" s="2">
        <f t="shared" si="30"/>
        <v>2.4166666669771075E-2</v>
      </c>
      <c r="F391" t="str">
        <f>CONCATENATE(INDEX(Telefonkönyv!$A$2:$A$63,MATCH('Hívások (3)'!A391,Telefonkönyv!$C$2:$C$63,0))," ",INDEX(Telefonkönyv!$B$2:$B$63,MATCH('Hívások (3)'!A391,Telefonkönyv!$C$2:$C$63,0)))</f>
        <v>Bölöni Antal ügyintéző</v>
      </c>
      <c r="G391" s="5">
        <f t="shared" si="31"/>
        <v>2675</v>
      </c>
      <c r="H391" s="11" t="b">
        <f t="shared" si="32"/>
        <v>0</v>
      </c>
      <c r="I391" s="11" t="b">
        <f t="shared" si="33"/>
        <v>0</v>
      </c>
      <c r="J391" s="11" t="b">
        <f t="shared" si="34"/>
        <v>1</v>
      </c>
    </row>
    <row r="392" spans="1:10" x14ac:dyDescent="0.25">
      <c r="A392">
        <v>136</v>
      </c>
      <c r="B392" t="s">
        <v>11</v>
      </c>
      <c r="C392" s="3">
        <v>39974.560960648145</v>
      </c>
      <c r="D392" s="3">
        <v>39974.574374999997</v>
      </c>
      <c r="E392" s="2">
        <f t="shared" si="30"/>
        <v>1.3414351851679385E-2</v>
      </c>
      <c r="F392" t="str">
        <f>CONCATENATE(INDEX(Telefonkönyv!$A$2:$A$63,MATCH('Hívások (3)'!A392,Telefonkönyv!$C$2:$C$63,0))," ",INDEX(Telefonkönyv!$B$2:$B$63,MATCH('Hívások (3)'!A392,Telefonkönyv!$C$2:$C$63,0)))</f>
        <v>Kégli Máté ügyintéző</v>
      </c>
      <c r="G392" s="5">
        <f t="shared" si="31"/>
        <v>1645</v>
      </c>
      <c r="H392" s="11" t="b">
        <f t="shared" si="32"/>
        <v>0</v>
      </c>
      <c r="I392" s="11" t="b">
        <f t="shared" si="33"/>
        <v>0</v>
      </c>
      <c r="J392" s="11" t="b">
        <f t="shared" si="34"/>
        <v>1</v>
      </c>
    </row>
    <row r="393" spans="1:10" x14ac:dyDescent="0.25">
      <c r="A393">
        <v>146</v>
      </c>
      <c r="B393" t="s">
        <v>5</v>
      </c>
      <c r="C393" s="3">
        <v>39974.562083333331</v>
      </c>
      <c r="D393" s="3">
        <v>39974.603587962964</v>
      </c>
      <c r="E393" s="2">
        <f t="shared" si="30"/>
        <v>4.150462963298196E-2</v>
      </c>
      <c r="F393" t="str">
        <f>CONCATENATE(INDEX(Telefonkönyv!$A$2:$A$63,MATCH('Hívások (3)'!A393,Telefonkönyv!$C$2:$C$63,0))," ",INDEX(Telefonkönyv!$B$2:$B$63,MATCH('Hívások (3)'!A393,Telefonkönyv!$C$2:$C$63,0)))</f>
        <v>Bartus Sándor felsővezető</v>
      </c>
      <c r="G393" s="5">
        <f t="shared" si="31"/>
        <v>4845</v>
      </c>
      <c r="H393" s="11" t="b">
        <f t="shared" si="32"/>
        <v>0</v>
      </c>
      <c r="I393" s="11" t="b">
        <f t="shared" si="33"/>
        <v>0</v>
      </c>
      <c r="J393" s="11" t="b">
        <f t="shared" si="34"/>
        <v>0</v>
      </c>
    </row>
    <row r="394" spans="1:10" x14ac:dyDescent="0.25">
      <c r="A394">
        <v>132</v>
      </c>
      <c r="B394" t="s">
        <v>5</v>
      </c>
      <c r="C394" s="3">
        <v>39974.564189814817</v>
      </c>
      <c r="D394" s="3">
        <v>39974.570023148146</v>
      </c>
      <c r="E394" s="2">
        <f t="shared" si="30"/>
        <v>5.8333333290647715E-3</v>
      </c>
      <c r="F394" t="str">
        <f>CONCATENATE(INDEX(Telefonkönyv!$A$2:$A$63,MATCH('Hívások (3)'!A394,Telefonkönyv!$C$2:$C$63,0))," ",INDEX(Telefonkönyv!$B$2:$B$63,MATCH('Hívások (3)'!A394,Telefonkönyv!$C$2:$C$63,0)))</f>
        <v>Pap Zsófia ügyintéző</v>
      </c>
      <c r="G394" s="5">
        <f t="shared" si="31"/>
        <v>765</v>
      </c>
      <c r="H394" s="11" t="b">
        <f t="shared" si="32"/>
        <v>0</v>
      </c>
      <c r="I394" s="11" t="b">
        <f t="shared" si="33"/>
        <v>0</v>
      </c>
      <c r="J394" s="11" t="b">
        <f t="shared" si="34"/>
        <v>0</v>
      </c>
    </row>
    <row r="395" spans="1:10" x14ac:dyDescent="0.25">
      <c r="A395">
        <v>156</v>
      </c>
      <c r="B395" t="s">
        <v>7</v>
      </c>
      <c r="C395" s="3">
        <v>39974.564363425925</v>
      </c>
      <c r="D395" s="3">
        <v>39974.5862037037</v>
      </c>
      <c r="E395" s="2">
        <f t="shared" si="30"/>
        <v>2.1840277775481809E-2</v>
      </c>
      <c r="F395" t="str">
        <f>CONCATENATE(INDEX(Telefonkönyv!$A$2:$A$63,MATCH('Hívások (3)'!A395,Telefonkönyv!$C$2:$C$63,0))," ",INDEX(Telefonkönyv!$B$2:$B$63,MATCH('Hívások (3)'!A395,Telefonkönyv!$C$2:$C$63,0)))</f>
        <v>Ormai Nikolett ügyintéző</v>
      </c>
      <c r="G395" s="5">
        <f t="shared" si="31"/>
        <v>2450</v>
      </c>
      <c r="H395" s="11" t="b">
        <f t="shared" si="32"/>
        <v>1</v>
      </c>
      <c r="I395" s="11" t="b">
        <f t="shared" si="33"/>
        <v>0</v>
      </c>
      <c r="J395" s="11" t="b">
        <f t="shared" si="34"/>
        <v>0</v>
      </c>
    </row>
    <row r="396" spans="1:10" x14ac:dyDescent="0.25">
      <c r="A396">
        <v>137</v>
      </c>
      <c r="B396" t="s">
        <v>9</v>
      </c>
      <c r="C396" s="3">
        <v>39974.570335648146</v>
      </c>
      <c r="D396" s="3">
        <v>39974.57916666667</v>
      </c>
      <c r="E396" s="2">
        <f t="shared" si="30"/>
        <v>8.8310185237787664E-3</v>
      </c>
      <c r="F396" t="str">
        <f>CONCATENATE(INDEX(Telefonkönyv!$A$2:$A$63,MATCH('Hívások (3)'!A396,Telefonkönyv!$C$2:$C$63,0))," ",INDEX(Telefonkönyv!$B$2:$B$63,MATCH('Hívások (3)'!A396,Telefonkönyv!$C$2:$C$63,0)))</f>
        <v>Bertalan József ügyintéző</v>
      </c>
      <c r="G396" s="5">
        <f t="shared" si="31"/>
        <v>1025</v>
      </c>
      <c r="H396" s="11" t="b">
        <f t="shared" si="32"/>
        <v>0</v>
      </c>
      <c r="I396" s="11" t="b">
        <f t="shared" si="33"/>
        <v>0</v>
      </c>
      <c r="J396" s="11" t="b">
        <f t="shared" si="34"/>
        <v>1</v>
      </c>
    </row>
    <row r="397" spans="1:10" x14ac:dyDescent="0.25">
      <c r="A397">
        <v>162</v>
      </c>
      <c r="B397" t="s">
        <v>5</v>
      </c>
      <c r="C397" s="3">
        <v>39974.572870370372</v>
      </c>
      <c r="D397" s="3">
        <v>39974.595046296294</v>
      </c>
      <c r="E397" s="2">
        <f t="shared" si="30"/>
        <v>2.2175925922056194E-2</v>
      </c>
      <c r="F397" t="str">
        <f>CONCATENATE(INDEX(Telefonkönyv!$A$2:$A$63,MATCH('Hívások (3)'!A397,Telefonkönyv!$C$2:$C$63,0))," ",INDEX(Telefonkönyv!$B$2:$B$63,MATCH('Hívások (3)'!A397,Telefonkönyv!$C$2:$C$63,0)))</f>
        <v>Mészöly Endre ügyintéző</v>
      </c>
      <c r="G397" s="5">
        <f t="shared" si="31"/>
        <v>2605</v>
      </c>
      <c r="H397" s="11" t="b">
        <f t="shared" si="32"/>
        <v>0</v>
      </c>
      <c r="I397" s="11" t="b">
        <f t="shared" si="33"/>
        <v>0</v>
      </c>
      <c r="J397" s="11" t="b">
        <f t="shared" si="34"/>
        <v>0</v>
      </c>
    </row>
    <row r="398" spans="1:10" x14ac:dyDescent="0.25">
      <c r="A398">
        <v>103</v>
      </c>
      <c r="B398" t="s">
        <v>10</v>
      </c>
      <c r="C398" s="3">
        <v>39974.574166666665</v>
      </c>
      <c r="D398" s="3">
        <v>39974.605462962965</v>
      </c>
      <c r="E398" s="2">
        <f t="shared" si="30"/>
        <v>3.1296296299842652E-2</v>
      </c>
      <c r="F398" t="str">
        <f>CONCATENATE(INDEX(Telefonkönyv!$A$2:$A$63,MATCH('Hívások (3)'!A398,Telefonkönyv!$C$2:$C$63,0))," ",INDEX(Telefonkönyv!$B$2:$B$63,MATCH('Hívások (3)'!A398,Telefonkönyv!$C$2:$C$63,0)))</f>
        <v>Faluhelyi Csaba ügyintéző</v>
      </c>
      <c r="G398" s="5">
        <f t="shared" si="31"/>
        <v>3970</v>
      </c>
      <c r="H398" s="11" t="b">
        <f t="shared" si="32"/>
        <v>1</v>
      </c>
      <c r="I398" s="11" t="b">
        <f t="shared" si="33"/>
        <v>0</v>
      </c>
      <c r="J398" s="11" t="b">
        <f t="shared" si="34"/>
        <v>0</v>
      </c>
    </row>
    <row r="399" spans="1:10" x14ac:dyDescent="0.25">
      <c r="A399">
        <v>123</v>
      </c>
      <c r="B399" t="s">
        <v>7</v>
      </c>
      <c r="C399" s="3">
        <v>39974.575104166666</v>
      </c>
      <c r="D399" s="3">
        <v>39974.577939814815</v>
      </c>
      <c r="E399" s="2">
        <f t="shared" si="30"/>
        <v>2.8356481489026919E-3</v>
      </c>
      <c r="F399" t="str">
        <f>CONCATENATE(INDEX(Telefonkönyv!$A$2:$A$63,MATCH('Hívások (3)'!A399,Telefonkönyv!$C$2:$C$63,0))," ",INDEX(Telefonkönyv!$B$2:$B$63,MATCH('Hívások (3)'!A399,Telefonkönyv!$C$2:$C$63,0)))</f>
        <v>Juhász Andrea ügyintéző</v>
      </c>
      <c r="G399" s="5">
        <f t="shared" si="31"/>
        <v>425</v>
      </c>
      <c r="H399" s="11" t="b">
        <f t="shared" si="32"/>
        <v>0</v>
      </c>
      <c r="I399" s="11" t="b">
        <f t="shared" si="33"/>
        <v>0</v>
      </c>
      <c r="J399" s="11" t="b">
        <f t="shared" si="34"/>
        <v>1</v>
      </c>
    </row>
    <row r="400" spans="1:10" x14ac:dyDescent="0.25">
      <c r="A400">
        <v>150</v>
      </c>
      <c r="B400" t="s">
        <v>5</v>
      </c>
      <c r="C400" s="3">
        <v>39974.579270833332</v>
      </c>
      <c r="D400" s="3">
        <v>39974.603136574071</v>
      </c>
      <c r="E400" s="2">
        <f t="shared" si="30"/>
        <v>2.3865740738983732E-2</v>
      </c>
      <c r="F400" t="str">
        <f>CONCATENATE(INDEX(Telefonkönyv!$A$2:$A$63,MATCH('Hívások (3)'!A400,Telefonkönyv!$C$2:$C$63,0))," ",INDEX(Telefonkönyv!$B$2:$B$63,MATCH('Hívások (3)'!A400,Telefonkönyv!$C$2:$C$63,0)))</f>
        <v>Virt Kornél ügyintéző</v>
      </c>
      <c r="G400" s="5">
        <f t="shared" si="31"/>
        <v>2845</v>
      </c>
      <c r="H400" s="11" t="b">
        <f t="shared" si="32"/>
        <v>0</v>
      </c>
      <c r="I400" s="11" t="b">
        <f t="shared" si="33"/>
        <v>0</v>
      </c>
      <c r="J400" s="11" t="b">
        <f t="shared" si="34"/>
        <v>0</v>
      </c>
    </row>
    <row r="401" spans="1:10" x14ac:dyDescent="0.25">
      <c r="A401">
        <v>112</v>
      </c>
      <c r="B401" t="s">
        <v>13</v>
      </c>
      <c r="C401" s="3">
        <v>39974.579664351855</v>
      </c>
      <c r="D401" s="3">
        <v>39974.58520833333</v>
      </c>
      <c r="E401" s="2">
        <f t="shared" si="30"/>
        <v>5.5439814750570804E-3</v>
      </c>
      <c r="F401" t="str">
        <f>CONCATENATE(INDEX(Telefonkönyv!$A$2:$A$63,MATCH('Hívások (3)'!A401,Telefonkönyv!$C$2:$C$63,0))," ",INDEX(Telefonkönyv!$B$2:$B$63,MATCH('Hívások (3)'!A401,Telefonkönyv!$C$2:$C$63,0)))</f>
        <v>Tóth Vanda ügyintéző</v>
      </c>
      <c r="G401" s="5">
        <f t="shared" si="31"/>
        <v>685</v>
      </c>
      <c r="H401" s="11" t="b">
        <f t="shared" si="32"/>
        <v>0</v>
      </c>
      <c r="I401" s="11" t="b">
        <f t="shared" si="33"/>
        <v>0</v>
      </c>
      <c r="J401" s="11" t="b">
        <f t="shared" si="34"/>
        <v>1</v>
      </c>
    </row>
    <row r="402" spans="1:10" x14ac:dyDescent="0.25">
      <c r="A402">
        <v>140</v>
      </c>
      <c r="B402" t="s">
        <v>5</v>
      </c>
      <c r="C402" s="3">
        <v>39974.581643518519</v>
      </c>
      <c r="D402" s="3">
        <v>39974.622974537036</v>
      </c>
      <c r="E402" s="2">
        <f t="shared" si="30"/>
        <v>4.1331018517666962E-2</v>
      </c>
      <c r="F402" t="str">
        <f>CONCATENATE(INDEX(Telefonkönyv!$A$2:$A$63,MATCH('Hívások (3)'!A402,Telefonkönyv!$C$2:$C$63,0))," ",INDEX(Telefonkönyv!$B$2:$B$63,MATCH('Hívások (3)'!A402,Telefonkönyv!$C$2:$C$63,0)))</f>
        <v>Szunomár Flóra ügyintéző</v>
      </c>
      <c r="G402" s="5">
        <f t="shared" si="31"/>
        <v>4845</v>
      </c>
      <c r="H402" s="11" t="b">
        <f t="shared" si="32"/>
        <v>0</v>
      </c>
      <c r="I402" s="11" t="b">
        <f t="shared" si="33"/>
        <v>0</v>
      </c>
      <c r="J402" s="11" t="b">
        <f t="shared" si="34"/>
        <v>0</v>
      </c>
    </row>
    <row r="403" spans="1:10" x14ac:dyDescent="0.25">
      <c r="A403">
        <v>118</v>
      </c>
      <c r="B403" t="s">
        <v>5</v>
      </c>
      <c r="C403" s="3">
        <v>39974.587326388886</v>
      </c>
      <c r="D403" s="3">
        <v>39974.590416666666</v>
      </c>
      <c r="E403" s="2">
        <f t="shared" si="30"/>
        <v>3.0902777798473835E-3</v>
      </c>
      <c r="F403" t="str">
        <f>CONCATENATE(INDEX(Telefonkönyv!$A$2:$A$63,MATCH('Hívások (3)'!A403,Telefonkönyv!$C$2:$C$63,0))," ",INDEX(Telefonkönyv!$B$2:$B$63,MATCH('Hívások (3)'!A403,Telefonkönyv!$C$2:$C$63,0)))</f>
        <v>Ondrejó Anna ügyintéző</v>
      </c>
      <c r="G403" s="5">
        <f t="shared" si="31"/>
        <v>445</v>
      </c>
      <c r="H403" s="11" t="b">
        <f t="shared" si="32"/>
        <v>0</v>
      </c>
      <c r="I403" s="11" t="b">
        <f t="shared" si="33"/>
        <v>0</v>
      </c>
      <c r="J403" s="11" t="b">
        <f t="shared" si="34"/>
        <v>0</v>
      </c>
    </row>
    <row r="404" spans="1:10" x14ac:dyDescent="0.25">
      <c r="A404">
        <v>160</v>
      </c>
      <c r="B404" t="s">
        <v>14</v>
      </c>
      <c r="C404" s="3">
        <v>39974.587453703702</v>
      </c>
      <c r="D404" s="3">
        <v>39974.593113425923</v>
      </c>
      <c r="E404" s="2">
        <f t="shared" si="30"/>
        <v>5.6597222210257314E-3</v>
      </c>
      <c r="F404" t="str">
        <f>CONCATENATE(INDEX(Telefonkönyv!$A$2:$A$63,MATCH('Hívások (3)'!A404,Telefonkönyv!$C$2:$C$63,0))," ",INDEX(Telefonkönyv!$B$2:$B$63,MATCH('Hívások (3)'!A404,Telefonkönyv!$C$2:$C$63,0)))</f>
        <v>Fosztó Gábor ügyintéző</v>
      </c>
      <c r="G404" s="5">
        <f t="shared" si="31"/>
        <v>765</v>
      </c>
      <c r="H404" s="11" t="b">
        <f t="shared" si="32"/>
        <v>0</v>
      </c>
      <c r="I404" s="11" t="b">
        <f t="shared" si="33"/>
        <v>0</v>
      </c>
      <c r="J404" s="11" t="b">
        <f t="shared" si="34"/>
        <v>0</v>
      </c>
    </row>
    <row r="405" spans="1:10" x14ac:dyDescent="0.25">
      <c r="A405">
        <v>107</v>
      </c>
      <c r="B405" t="s">
        <v>7</v>
      </c>
      <c r="C405" s="3">
        <v>39974.593622685185</v>
      </c>
      <c r="D405" s="3">
        <v>39974.605416666665</v>
      </c>
      <c r="E405" s="2">
        <f t="shared" si="30"/>
        <v>1.1793981480877846E-2</v>
      </c>
      <c r="F405" t="str">
        <f>CONCATENATE(INDEX(Telefonkönyv!$A$2:$A$63,MATCH('Hívások (3)'!A405,Telefonkönyv!$C$2:$C$63,0))," ",INDEX(Telefonkönyv!$B$2:$B$63,MATCH('Hívások (3)'!A405,Telefonkönyv!$C$2:$C$63,0)))</f>
        <v>Gál Fruzsina ügyintéző</v>
      </c>
      <c r="G405" s="5">
        <f t="shared" si="31"/>
        <v>1325</v>
      </c>
      <c r="H405" s="11" t="b">
        <f t="shared" si="32"/>
        <v>0</v>
      </c>
      <c r="I405" s="11" t="b">
        <f t="shared" si="33"/>
        <v>0</v>
      </c>
      <c r="J405" s="11" t="b">
        <f t="shared" si="34"/>
        <v>0</v>
      </c>
    </row>
    <row r="406" spans="1:10" x14ac:dyDescent="0.25">
      <c r="A406">
        <v>154</v>
      </c>
      <c r="B406" t="s">
        <v>8</v>
      </c>
      <c r="C406" s="3">
        <v>39974.599351851852</v>
      </c>
      <c r="D406" s="3">
        <v>39974.606932870367</v>
      </c>
      <c r="E406" s="2">
        <f t="shared" si="30"/>
        <v>7.5810185153386556E-3</v>
      </c>
      <c r="F406" t="str">
        <f>CONCATENATE(INDEX(Telefonkönyv!$A$2:$A$63,MATCH('Hívások (3)'!A406,Telefonkönyv!$C$2:$C$63,0))," ",INDEX(Telefonkönyv!$B$2:$B$63,MATCH('Hívások (3)'!A406,Telefonkönyv!$C$2:$C$63,0)))</f>
        <v>Bozsó Bálint ügyintéző</v>
      </c>
      <c r="G406" s="5">
        <f t="shared" si="31"/>
        <v>925</v>
      </c>
      <c r="H406" s="11" t="b">
        <f t="shared" si="32"/>
        <v>0</v>
      </c>
      <c r="I406" s="11" t="b">
        <f t="shared" si="33"/>
        <v>0</v>
      </c>
      <c r="J406" s="11" t="b">
        <f t="shared" si="34"/>
        <v>0</v>
      </c>
    </row>
    <row r="407" spans="1:10" x14ac:dyDescent="0.25">
      <c r="A407">
        <v>132</v>
      </c>
      <c r="B407" t="s">
        <v>5</v>
      </c>
      <c r="C407" s="3">
        <v>39974.599710648145</v>
      </c>
      <c r="D407" s="3">
        <v>39974.602210648147</v>
      </c>
      <c r="E407" s="2">
        <f t="shared" si="30"/>
        <v>2.5000000023283064E-3</v>
      </c>
      <c r="F407" t="str">
        <f>CONCATENATE(INDEX(Telefonkönyv!$A$2:$A$63,MATCH('Hívások (3)'!A407,Telefonkönyv!$C$2:$C$63,0))," ",INDEX(Telefonkönyv!$B$2:$B$63,MATCH('Hívások (3)'!A407,Telefonkönyv!$C$2:$C$63,0)))</f>
        <v>Pap Zsófia ügyintéző</v>
      </c>
      <c r="G407" s="5">
        <f t="shared" si="31"/>
        <v>365</v>
      </c>
      <c r="H407" s="11" t="b">
        <f t="shared" si="32"/>
        <v>0</v>
      </c>
      <c r="I407" s="11" t="b">
        <f t="shared" si="33"/>
        <v>0</v>
      </c>
      <c r="J407" s="11" t="b">
        <f t="shared" si="34"/>
        <v>0</v>
      </c>
    </row>
    <row r="408" spans="1:10" x14ac:dyDescent="0.25">
      <c r="A408">
        <v>114</v>
      </c>
      <c r="B408" t="s">
        <v>11</v>
      </c>
      <c r="C408" s="3">
        <v>39974.600324074076</v>
      </c>
      <c r="D408" s="3">
        <v>39974.625196759262</v>
      </c>
      <c r="E408" s="2">
        <f t="shared" si="30"/>
        <v>2.4872685185982846E-2</v>
      </c>
      <c r="F408" t="str">
        <f>CONCATENATE(INDEX(Telefonkönyv!$A$2:$A$63,MATCH('Hívások (3)'!A408,Telefonkönyv!$C$2:$C$63,0))," ",INDEX(Telefonkönyv!$B$2:$B$63,MATCH('Hívások (3)'!A408,Telefonkönyv!$C$2:$C$63,0)))</f>
        <v>Bakonyi Mátyás ügyintéző</v>
      </c>
      <c r="G408" s="5">
        <f t="shared" si="31"/>
        <v>2925</v>
      </c>
      <c r="H408" s="11" t="b">
        <f t="shared" si="32"/>
        <v>0</v>
      </c>
      <c r="I408" s="11" t="b">
        <f t="shared" si="33"/>
        <v>0</v>
      </c>
      <c r="J408" s="11" t="b">
        <f t="shared" si="34"/>
        <v>0</v>
      </c>
    </row>
    <row r="409" spans="1:10" x14ac:dyDescent="0.25">
      <c r="A409">
        <v>124</v>
      </c>
      <c r="B409" t="s">
        <v>13</v>
      </c>
      <c r="C409" s="3">
        <v>39974.602199074077</v>
      </c>
      <c r="D409" s="3">
        <v>39974.611701388887</v>
      </c>
      <c r="E409" s="2">
        <f t="shared" si="30"/>
        <v>9.5023148096515797E-3</v>
      </c>
      <c r="F409" t="str">
        <f>CONCATENATE(INDEX(Telefonkönyv!$A$2:$A$63,MATCH('Hívások (3)'!A409,Telefonkönyv!$C$2:$C$63,0))," ",INDEX(Telefonkönyv!$B$2:$B$63,MATCH('Hívások (3)'!A409,Telefonkönyv!$C$2:$C$63,0)))</f>
        <v>Gelencsér László ügyintéző</v>
      </c>
      <c r="G409" s="5">
        <f t="shared" si="31"/>
        <v>1165</v>
      </c>
      <c r="H409" s="11" t="b">
        <f t="shared" si="32"/>
        <v>0</v>
      </c>
      <c r="I409" s="11" t="b">
        <f t="shared" si="33"/>
        <v>0</v>
      </c>
      <c r="J409" s="11" t="b">
        <f t="shared" si="34"/>
        <v>1</v>
      </c>
    </row>
    <row r="410" spans="1:10" x14ac:dyDescent="0.25">
      <c r="A410">
        <v>141</v>
      </c>
      <c r="B410" t="s">
        <v>10</v>
      </c>
      <c r="C410" s="3">
        <v>39974.606770833336</v>
      </c>
      <c r="D410" s="3">
        <v>39974.626770833333</v>
      </c>
      <c r="E410" s="2">
        <f t="shared" si="30"/>
        <v>1.9999999996798579E-2</v>
      </c>
      <c r="F410" t="str">
        <f>CONCATENATE(INDEX(Telefonkönyv!$A$2:$A$63,MATCH('Hívások (3)'!A410,Telefonkönyv!$C$2:$C$63,0))," ",INDEX(Telefonkönyv!$B$2:$B$63,MATCH('Hívások (3)'!A410,Telefonkönyv!$C$2:$C$63,0)))</f>
        <v>Harmath Szabolcs ügyintéző</v>
      </c>
      <c r="G410" s="5">
        <f t="shared" si="31"/>
        <v>2525</v>
      </c>
      <c r="H410" s="11" t="b">
        <f t="shared" si="32"/>
        <v>0</v>
      </c>
      <c r="I410" s="11" t="b">
        <f t="shared" si="33"/>
        <v>0</v>
      </c>
      <c r="J410" s="11" t="b">
        <f t="shared" si="34"/>
        <v>0</v>
      </c>
    </row>
    <row r="411" spans="1:10" x14ac:dyDescent="0.25">
      <c r="A411">
        <v>112</v>
      </c>
      <c r="B411" t="s">
        <v>13</v>
      </c>
      <c r="C411" s="3">
        <v>39974.613136574073</v>
      </c>
      <c r="D411" s="3">
        <v>39974.651504629626</v>
      </c>
      <c r="E411" s="2">
        <f t="shared" si="30"/>
        <v>3.8368055553291924E-2</v>
      </c>
      <c r="F411" t="str">
        <f>CONCATENATE(INDEX(Telefonkönyv!$A$2:$A$63,MATCH('Hívások (3)'!A411,Telefonkönyv!$C$2:$C$63,0))," ",INDEX(Telefonkönyv!$B$2:$B$63,MATCH('Hívások (3)'!A411,Telefonkönyv!$C$2:$C$63,0)))</f>
        <v>Tóth Vanda ügyintéző</v>
      </c>
      <c r="G411" s="5">
        <f t="shared" si="31"/>
        <v>4525</v>
      </c>
      <c r="H411" s="11" t="b">
        <f t="shared" si="32"/>
        <v>1</v>
      </c>
      <c r="I411" s="11" t="b">
        <f t="shared" si="33"/>
        <v>0</v>
      </c>
      <c r="J411" s="11" t="b">
        <f t="shared" si="34"/>
        <v>0</v>
      </c>
    </row>
    <row r="412" spans="1:10" x14ac:dyDescent="0.25">
      <c r="A412">
        <v>123</v>
      </c>
      <c r="B412" t="s">
        <v>7</v>
      </c>
      <c r="C412" s="3">
        <v>39974.619768518518</v>
      </c>
      <c r="D412" s="3">
        <v>39974.627708333333</v>
      </c>
      <c r="E412" s="2">
        <f t="shared" si="30"/>
        <v>7.9398148154723458E-3</v>
      </c>
      <c r="F412" t="str">
        <f>CONCATENATE(INDEX(Telefonkönyv!$A$2:$A$63,MATCH('Hívások (3)'!A412,Telefonkönyv!$C$2:$C$63,0))," ",INDEX(Telefonkönyv!$B$2:$B$63,MATCH('Hívások (3)'!A412,Telefonkönyv!$C$2:$C$63,0)))</f>
        <v>Juhász Andrea ügyintéző</v>
      </c>
      <c r="G412" s="5">
        <f t="shared" si="31"/>
        <v>950</v>
      </c>
      <c r="H412" s="11" t="b">
        <f t="shared" si="32"/>
        <v>0</v>
      </c>
      <c r="I412" s="11" t="b">
        <f t="shared" si="33"/>
        <v>0</v>
      </c>
      <c r="J412" s="11" t="b">
        <f t="shared" si="34"/>
        <v>0</v>
      </c>
    </row>
    <row r="413" spans="1:10" x14ac:dyDescent="0.25">
      <c r="A413">
        <v>127</v>
      </c>
      <c r="B413" t="s">
        <v>4</v>
      </c>
      <c r="C413" s="3">
        <v>39974.620659722219</v>
      </c>
      <c r="D413" s="3">
        <v>39974.623078703706</v>
      </c>
      <c r="E413" s="2">
        <f t="shared" si="30"/>
        <v>2.4189814866986126E-3</v>
      </c>
      <c r="F413" t="str">
        <f>CONCATENATE(INDEX(Telefonkönyv!$A$2:$A$63,MATCH('Hívások (3)'!A413,Telefonkönyv!$C$2:$C$63,0))," ",INDEX(Telefonkönyv!$B$2:$B$63,MATCH('Hívások (3)'!A413,Telefonkönyv!$C$2:$C$63,0)))</f>
        <v>Polgár Zsuzsa ügyintéző</v>
      </c>
      <c r="G413" s="5">
        <f t="shared" si="31"/>
        <v>340</v>
      </c>
      <c r="H413" s="11" t="b">
        <f t="shared" si="32"/>
        <v>0</v>
      </c>
      <c r="I413" s="11" t="b">
        <f t="shared" si="33"/>
        <v>0</v>
      </c>
      <c r="J413" s="11" t="b">
        <f t="shared" si="34"/>
        <v>1</v>
      </c>
    </row>
    <row r="414" spans="1:10" x14ac:dyDescent="0.25">
      <c r="A414">
        <v>143</v>
      </c>
      <c r="B414" t="s">
        <v>9</v>
      </c>
      <c r="C414" s="3">
        <v>39974.623055555552</v>
      </c>
      <c r="D414" s="3">
        <v>39974.633425925924</v>
      </c>
      <c r="E414" s="2">
        <f t="shared" si="30"/>
        <v>1.0370370371674653E-2</v>
      </c>
      <c r="F414" t="str">
        <f>CONCATENATE(INDEX(Telefonkönyv!$A$2:$A$63,MATCH('Hívások (3)'!A414,Telefonkönyv!$C$2:$C$63,0))," ",INDEX(Telefonkönyv!$B$2:$B$63,MATCH('Hívások (3)'!A414,Telefonkönyv!$C$2:$C$63,0)))</f>
        <v>Tringel Franciska ügyintéző</v>
      </c>
      <c r="G414" s="5">
        <f t="shared" si="31"/>
        <v>1175</v>
      </c>
      <c r="H414" s="11" t="b">
        <f t="shared" si="32"/>
        <v>1</v>
      </c>
      <c r="I414" s="11" t="b">
        <f t="shared" si="33"/>
        <v>0</v>
      </c>
      <c r="J414" s="11" t="b">
        <f t="shared" si="34"/>
        <v>0</v>
      </c>
    </row>
    <row r="415" spans="1:10" x14ac:dyDescent="0.25">
      <c r="A415">
        <v>160</v>
      </c>
      <c r="B415" t="s">
        <v>14</v>
      </c>
      <c r="C415" s="3">
        <v>39974.624571759261</v>
      </c>
      <c r="D415" s="3">
        <v>39974.66202546296</v>
      </c>
      <c r="E415" s="2">
        <f t="shared" si="30"/>
        <v>3.7453703698702157E-2</v>
      </c>
      <c r="F415" t="str">
        <f>CONCATENATE(INDEX(Telefonkönyv!$A$2:$A$63,MATCH('Hívások (3)'!A415,Telefonkönyv!$C$2:$C$63,0))," ",INDEX(Telefonkönyv!$B$2:$B$63,MATCH('Hívások (3)'!A415,Telefonkönyv!$C$2:$C$63,0)))</f>
        <v>Fosztó Gábor ügyintéző</v>
      </c>
      <c r="G415" s="5">
        <f t="shared" si="31"/>
        <v>4365</v>
      </c>
      <c r="H415" s="11" t="b">
        <f t="shared" si="32"/>
        <v>0</v>
      </c>
      <c r="I415" s="11" t="b">
        <f t="shared" si="33"/>
        <v>0</v>
      </c>
      <c r="J415" s="11" t="b">
        <f t="shared" si="34"/>
        <v>0</v>
      </c>
    </row>
    <row r="416" spans="1:10" x14ac:dyDescent="0.25">
      <c r="A416">
        <v>148</v>
      </c>
      <c r="B416" t="s">
        <v>8</v>
      </c>
      <c r="C416" s="3">
        <v>39974.628645833334</v>
      </c>
      <c r="D416" s="3">
        <v>39974.634756944448</v>
      </c>
      <c r="E416" s="2">
        <f t="shared" si="30"/>
        <v>6.1111111135687679E-3</v>
      </c>
      <c r="F416" t="str">
        <f>CONCATENATE(INDEX(Telefonkönyv!$A$2:$A$63,MATCH('Hívások (3)'!A416,Telefonkönyv!$C$2:$C$63,0))," ",INDEX(Telefonkönyv!$B$2:$B$63,MATCH('Hívások (3)'!A416,Telefonkönyv!$C$2:$C$63,0)))</f>
        <v>Mester Zsuzsa középvezető</v>
      </c>
      <c r="G416" s="5">
        <f t="shared" si="31"/>
        <v>765</v>
      </c>
      <c r="H416" s="11" t="b">
        <f t="shared" si="32"/>
        <v>0</v>
      </c>
      <c r="I416" s="11" t="b">
        <f t="shared" si="33"/>
        <v>0</v>
      </c>
      <c r="J416" s="11" t="b">
        <f t="shared" si="34"/>
        <v>0</v>
      </c>
    </row>
    <row r="417" spans="1:10" x14ac:dyDescent="0.25">
      <c r="A417">
        <v>105</v>
      </c>
      <c r="B417" t="s">
        <v>13</v>
      </c>
      <c r="C417" s="3">
        <v>39974.634282407409</v>
      </c>
      <c r="D417" s="3">
        <v>39974.672488425924</v>
      </c>
      <c r="E417" s="2">
        <f t="shared" si="30"/>
        <v>3.8206018514756579E-2</v>
      </c>
      <c r="F417" t="str">
        <f>CONCATENATE(INDEX(Telefonkönyv!$A$2:$A$63,MATCH('Hívások (3)'!A417,Telefonkönyv!$C$2:$C$63,0))," ",INDEX(Telefonkönyv!$B$2:$B$63,MATCH('Hívások (3)'!A417,Telefonkönyv!$C$2:$C$63,0)))</f>
        <v>Vadász Iván középvezető</v>
      </c>
      <c r="G417" s="5">
        <f t="shared" si="31"/>
        <v>4525</v>
      </c>
      <c r="H417" s="11" t="b">
        <f t="shared" si="32"/>
        <v>0</v>
      </c>
      <c r="I417" s="11" t="b">
        <f t="shared" si="33"/>
        <v>0</v>
      </c>
      <c r="J417" s="11" t="b">
        <f t="shared" si="34"/>
        <v>0</v>
      </c>
    </row>
    <row r="418" spans="1:10" x14ac:dyDescent="0.25">
      <c r="A418">
        <v>109</v>
      </c>
      <c r="B418" t="s">
        <v>15</v>
      </c>
      <c r="C418" s="3">
        <v>39974.636886574073</v>
      </c>
      <c r="D418" s="3">
        <v>39974.642511574071</v>
      </c>
      <c r="E418" s="2">
        <f t="shared" si="30"/>
        <v>5.6249999979627319E-3</v>
      </c>
      <c r="F418" t="str">
        <f>CONCATENATE(INDEX(Telefonkönyv!$A$2:$A$63,MATCH('Hívások (3)'!A418,Telefonkönyv!$C$2:$C$63,0))," ",INDEX(Telefonkönyv!$B$2:$B$63,MATCH('Hívások (3)'!A418,Telefonkönyv!$C$2:$C$63,0)))</f>
        <v>Lovas Imre ügyintéző</v>
      </c>
      <c r="G418" s="5">
        <f t="shared" si="31"/>
        <v>825</v>
      </c>
      <c r="H418" s="11" t="b">
        <f t="shared" si="32"/>
        <v>0</v>
      </c>
      <c r="I418" s="11" t="b">
        <f t="shared" si="33"/>
        <v>0</v>
      </c>
      <c r="J418" s="11" t="b">
        <f t="shared" si="34"/>
        <v>0</v>
      </c>
    </row>
    <row r="419" spans="1:10" x14ac:dyDescent="0.25">
      <c r="A419">
        <v>140</v>
      </c>
      <c r="B419" t="s">
        <v>5</v>
      </c>
      <c r="C419" s="3">
        <v>39974.644375000003</v>
      </c>
      <c r="D419" s="3">
        <v>39974.651388888888</v>
      </c>
      <c r="E419" s="2">
        <f t="shared" si="30"/>
        <v>7.0138888841029257E-3</v>
      </c>
      <c r="F419" t="str">
        <f>CONCATENATE(INDEX(Telefonkönyv!$A$2:$A$63,MATCH('Hívások (3)'!A419,Telefonkönyv!$C$2:$C$63,0))," ",INDEX(Telefonkönyv!$B$2:$B$63,MATCH('Hívások (3)'!A419,Telefonkönyv!$C$2:$C$63,0)))</f>
        <v>Szunomár Flóra ügyintéző</v>
      </c>
      <c r="G419" s="5">
        <f t="shared" si="31"/>
        <v>925</v>
      </c>
      <c r="H419" s="11" t="b">
        <f t="shared" si="32"/>
        <v>0</v>
      </c>
      <c r="I419" s="11" t="b">
        <f t="shared" si="33"/>
        <v>0</v>
      </c>
      <c r="J419" s="11" t="b">
        <f t="shared" si="34"/>
        <v>0</v>
      </c>
    </row>
    <row r="420" spans="1:10" x14ac:dyDescent="0.25">
      <c r="A420">
        <v>151</v>
      </c>
      <c r="B420" t="s">
        <v>15</v>
      </c>
      <c r="C420" s="3">
        <v>39974.646458333336</v>
      </c>
      <c r="D420" s="3">
        <v>39974.685289351852</v>
      </c>
      <c r="E420" s="2">
        <f t="shared" si="30"/>
        <v>3.8831018515338656E-2</v>
      </c>
      <c r="F420" t="str">
        <f>CONCATENATE(INDEX(Telefonkönyv!$A$2:$A$63,MATCH('Hívások (3)'!A420,Telefonkönyv!$C$2:$C$63,0))," ",INDEX(Telefonkönyv!$B$2:$B$63,MATCH('Hívások (3)'!A420,Telefonkönyv!$C$2:$C$63,0)))</f>
        <v>Lovas Helga ügyintéző</v>
      </c>
      <c r="G420" s="5">
        <f t="shared" si="31"/>
        <v>4820</v>
      </c>
      <c r="H420" s="11" t="b">
        <f t="shared" si="32"/>
        <v>0</v>
      </c>
      <c r="I420" s="11" t="b">
        <f t="shared" si="33"/>
        <v>0</v>
      </c>
      <c r="J420" s="11" t="b">
        <f t="shared" si="34"/>
        <v>0</v>
      </c>
    </row>
    <row r="421" spans="1:10" x14ac:dyDescent="0.25">
      <c r="A421">
        <v>121</v>
      </c>
      <c r="B421" t="s">
        <v>7</v>
      </c>
      <c r="C421" s="3">
        <v>39974.648148148146</v>
      </c>
      <c r="D421" s="3">
        <v>39974.676898148151</v>
      </c>
      <c r="E421" s="2">
        <f t="shared" si="30"/>
        <v>2.8750000004947651E-2</v>
      </c>
      <c r="F421" t="str">
        <f>CONCATENATE(INDEX(Telefonkönyv!$A$2:$A$63,MATCH('Hívások (3)'!A421,Telefonkönyv!$C$2:$C$63,0))," ",INDEX(Telefonkönyv!$B$2:$B$63,MATCH('Hívások (3)'!A421,Telefonkönyv!$C$2:$C$63,0)))</f>
        <v>Palles Katalin ügyintéző</v>
      </c>
      <c r="G421" s="5">
        <f t="shared" si="31"/>
        <v>3200</v>
      </c>
      <c r="H421" s="11" t="b">
        <f t="shared" si="32"/>
        <v>0</v>
      </c>
      <c r="I421" s="11" t="b">
        <f t="shared" si="33"/>
        <v>0</v>
      </c>
      <c r="J421" s="11" t="b">
        <f t="shared" si="34"/>
        <v>0</v>
      </c>
    </row>
    <row r="422" spans="1:10" x14ac:dyDescent="0.25">
      <c r="A422">
        <v>123</v>
      </c>
      <c r="B422" t="s">
        <v>7</v>
      </c>
      <c r="C422" s="3">
        <v>39974.652187500003</v>
      </c>
      <c r="D422" s="3">
        <v>39974.68414351852</v>
      </c>
      <c r="E422" s="2">
        <f t="shared" si="30"/>
        <v>3.195601851621177E-2</v>
      </c>
      <c r="F422" t="str">
        <f>CONCATENATE(INDEX(Telefonkönyv!$A$2:$A$63,MATCH('Hívások (3)'!A422,Telefonkönyv!$C$2:$C$63,0))," ",INDEX(Telefonkönyv!$B$2:$B$63,MATCH('Hívások (3)'!A422,Telefonkönyv!$C$2:$C$63,0)))</f>
        <v>Juhász Andrea ügyintéző</v>
      </c>
      <c r="G422" s="5">
        <f t="shared" si="31"/>
        <v>3575</v>
      </c>
      <c r="H422" s="11" t="b">
        <f t="shared" si="32"/>
        <v>0</v>
      </c>
      <c r="I422" s="11" t="b">
        <f t="shared" si="33"/>
        <v>0</v>
      </c>
      <c r="J422" s="11" t="b">
        <f t="shared" si="34"/>
        <v>0</v>
      </c>
    </row>
    <row r="423" spans="1:10" x14ac:dyDescent="0.25">
      <c r="A423">
        <v>148</v>
      </c>
      <c r="B423" t="s">
        <v>7</v>
      </c>
      <c r="C423" s="3">
        <v>39974.653692129628</v>
      </c>
      <c r="D423" s="3">
        <v>39974.676446759258</v>
      </c>
      <c r="E423" s="2">
        <f t="shared" si="30"/>
        <v>2.2754629630071577E-2</v>
      </c>
      <c r="F423" t="str">
        <f>CONCATENATE(INDEX(Telefonkönyv!$A$2:$A$63,MATCH('Hívások (3)'!A423,Telefonkönyv!$C$2:$C$63,0))," ",INDEX(Telefonkönyv!$B$2:$B$63,MATCH('Hívások (3)'!A423,Telefonkönyv!$C$2:$C$63,0)))</f>
        <v>Mester Zsuzsa középvezető</v>
      </c>
      <c r="G423" s="5">
        <f t="shared" si="31"/>
        <v>2525</v>
      </c>
      <c r="H423" s="11" t="b">
        <f t="shared" si="32"/>
        <v>0</v>
      </c>
      <c r="I423" s="11" t="b">
        <f t="shared" si="33"/>
        <v>0</v>
      </c>
      <c r="J423" s="11" t="b">
        <f t="shared" si="34"/>
        <v>0</v>
      </c>
    </row>
    <row r="424" spans="1:10" x14ac:dyDescent="0.25">
      <c r="A424">
        <v>136</v>
      </c>
      <c r="B424" t="s">
        <v>11</v>
      </c>
      <c r="C424" s="3">
        <v>39974.655046296299</v>
      </c>
      <c r="D424" s="3">
        <v>39974.674131944441</v>
      </c>
      <c r="E424" s="2">
        <f t="shared" si="30"/>
        <v>1.9085648142208811E-2</v>
      </c>
      <c r="F424" t="str">
        <f>CONCATENATE(INDEX(Telefonkönyv!$A$2:$A$63,MATCH('Hívások (3)'!A424,Telefonkönyv!$C$2:$C$63,0))," ",INDEX(Telefonkönyv!$B$2:$B$63,MATCH('Hívások (3)'!A424,Telefonkönyv!$C$2:$C$63,0)))</f>
        <v>Kégli Máté ügyintéző</v>
      </c>
      <c r="G424" s="5">
        <f t="shared" si="31"/>
        <v>2285</v>
      </c>
      <c r="H424" s="11" t="b">
        <f t="shared" si="32"/>
        <v>0</v>
      </c>
      <c r="I424" s="11" t="b">
        <f t="shared" si="33"/>
        <v>0</v>
      </c>
      <c r="J424" s="11" t="b">
        <f t="shared" si="34"/>
        <v>0</v>
      </c>
    </row>
    <row r="425" spans="1:10" x14ac:dyDescent="0.25">
      <c r="A425">
        <v>140</v>
      </c>
      <c r="B425" t="s">
        <v>5</v>
      </c>
      <c r="C425" s="3">
        <v>39974.6562962963</v>
      </c>
      <c r="D425" s="3">
        <v>39974.662881944445</v>
      </c>
      <c r="E425" s="2">
        <f t="shared" si="30"/>
        <v>6.5856481451191939E-3</v>
      </c>
      <c r="F425" t="str">
        <f>CONCATENATE(INDEX(Telefonkönyv!$A$2:$A$63,MATCH('Hívások (3)'!A425,Telefonkönyv!$C$2:$C$63,0))," ",INDEX(Telefonkönyv!$B$2:$B$63,MATCH('Hívások (3)'!A425,Telefonkönyv!$C$2:$C$63,0)))</f>
        <v>Szunomár Flóra ügyintéző</v>
      </c>
      <c r="G425" s="5">
        <f t="shared" si="31"/>
        <v>845</v>
      </c>
      <c r="H425" s="11" t="b">
        <f t="shared" si="32"/>
        <v>0</v>
      </c>
      <c r="I425" s="11" t="b">
        <f t="shared" si="33"/>
        <v>0</v>
      </c>
      <c r="J425" s="11" t="b">
        <f t="shared" si="34"/>
        <v>0</v>
      </c>
    </row>
    <row r="426" spans="1:10" x14ac:dyDescent="0.25">
      <c r="A426">
        <v>112</v>
      </c>
      <c r="B426" t="s">
        <v>13</v>
      </c>
      <c r="C426" s="3">
        <v>39974.657442129632</v>
      </c>
      <c r="D426" s="3">
        <v>39974.661689814813</v>
      </c>
      <c r="E426" s="2">
        <f t="shared" si="30"/>
        <v>4.2476851813262329E-3</v>
      </c>
      <c r="F426" t="str">
        <f>CONCATENATE(INDEX(Telefonkönyv!$A$2:$A$63,MATCH('Hívások (3)'!A426,Telefonkönyv!$C$2:$C$63,0))," ",INDEX(Telefonkönyv!$B$2:$B$63,MATCH('Hívások (3)'!A426,Telefonkönyv!$C$2:$C$63,0)))</f>
        <v>Tóth Vanda ügyintéző</v>
      </c>
      <c r="G426" s="5">
        <f t="shared" si="31"/>
        <v>605</v>
      </c>
      <c r="H426" s="11" t="b">
        <f t="shared" si="32"/>
        <v>0</v>
      </c>
      <c r="I426" s="11" t="b">
        <f t="shared" si="33"/>
        <v>0</v>
      </c>
      <c r="J426" s="11" t="b">
        <f t="shared" si="34"/>
        <v>0</v>
      </c>
    </row>
    <row r="427" spans="1:10" x14ac:dyDescent="0.25">
      <c r="A427">
        <v>118</v>
      </c>
      <c r="B427" t="s">
        <v>5</v>
      </c>
      <c r="C427" s="3">
        <v>39974.660196759258</v>
      </c>
      <c r="D427" s="3">
        <v>39974.68141203704</v>
      </c>
      <c r="E427" s="2">
        <f t="shared" si="30"/>
        <v>2.121527778217569E-2</v>
      </c>
      <c r="F427" t="str">
        <f>CONCATENATE(INDEX(Telefonkönyv!$A$2:$A$63,MATCH('Hívások (3)'!A427,Telefonkönyv!$C$2:$C$63,0))," ",INDEX(Telefonkönyv!$B$2:$B$63,MATCH('Hívások (3)'!A427,Telefonkönyv!$C$2:$C$63,0)))</f>
        <v>Ondrejó Anna ügyintéző</v>
      </c>
      <c r="G427" s="5">
        <f t="shared" si="31"/>
        <v>2525</v>
      </c>
      <c r="H427" s="11" t="b">
        <f t="shared" si="32"/>
        <v>0</v>
      </c>
      <c r="I427" s="11" t="b">
        <f t="shared" si="33"/>
        <v>0</v>
      </c>
      <c r="J427" s="11" t="b">
        <f t="shared" si="34"/>
        <v>0</v>
      </c>
    </row>
    <row r="428" spans="1:10" x14ac:dyDescent="0.25">
      <c r="A428">
        <v>159</v>
      </c>
      <c r="B428" t="s">
        <v>4</v>
      </c>
      <c r="C428" s="3">
        <v>39974.665312500001</v>
      </c>
      <c r="D428" s="3">
        <v>39974.688611111109</v>
      </c>
      <c r="E428" s="2">
        <f t="shared" si="30"/>
        <v>2.3298611107748002E-2</v>
      </c>
      <c r="F428" t="str">
        <f>CONCATENATE(INDEX(Telefonkönyv!$A$2:$A$63,MATCH('Hívások (3)'!A428,Telefonkönyv!$C$2:$C$63,0))," ",INDEX(Telefonkönyv!$B$2:$B$63,MATCH('Hívások (3)'!A428,Telefonkönyv!$C$2:$C$63,0)))</f>
        <v>Pap Nikolett ügyintéző</v>
      </c>
      <c r="G428" s="5">
        <f t="shared" si="31"/>
        <v>2440</v>
      </c>
      <c r="H428" s="11" t="b">
        <f t="shared" si="32"/>
        <v>0</v>
      </c>
      <c r="I428" s="11" t="b">
        <f t="shared" si="33"/>
        <v>0</v>
      </c>
      <c r="J428" s="11" t="b">
        <f t="shared" si="34"/>
        <v>0</v>
      </c>
    </row>
    <row r="429" spans="1:10" x14ac:dyDescent="0.25">
      <c r="A429">
        <v>158</v>
      </c>
      <c r="B429" t="s">
        <v>8</v>
      </c>
      <c r="C429" s="3">
        <v>39974.679120370369</v>
      </c>
      <c r="D429" s="3">
        <v>39974.694918981484</v>
      </c>
      <c r="E429" s="2">
        <f t="shared" si="30"/>
        <v>1.5798611115314998E-2</v>
      </c>
      <c r="F429" t="str">
        <f>CONCATENATE(INDEX(Telefonkönyv!$A$2:$A$63,MATCH('Hívások (3)'!A429,Telefonkönyv!$C$2:$C$63,0))," ",INDEX(Telefonkönyv!$B$2:$B$63,MATCH('Hívások (3)'!A429,Telefonkönyv!$C$2:$C$63,0)))</f>
        <v>Sánta Tibor középvezető</v>
      </c>
      <c r="G429" s="5">
        <f t="shared" si="31"/>
        <v>1885</v>
      </c>
      <c r="H429" s="11" t="b">
        <f t="shared" si="32"/>
        <v>0</v>
      </c>
      <c r="I429" s="11" t="b">
        <f t="shared" si="33"/>
        <v>0</v>
      </c>
      <c r="J429" s="11" t="b">
        <f t="shared" si="34"/>
        <v>0</v>
      </c>
    </row>
    <row r="430" spans="1:10" x14ac:dyDescent="0.25">
      <c r="A430">
        <v>136</v>
      </c>
      <c r="B430" t="s">
        <v>11</v>
      </c>
      <c r="C430" s="3">
        <v>39974.679699074077</v>
      </c>
      <c r="D430" s="3">
        <v>39974.713819444441</v>
      </c>
      <c r="E430" s="2">
        <f t="shared" si="30"/>
        <v>3.4120370364689734E-2</v>
      </c>
      <c r="F430" t="str">
        <f>CONCATENATE(INDEX(Telefonkönyv!$A$2:$A$63,MATCH('Hívások (3)'!A430,Telefonkönyv!$C$2:$C$63,0))," ",INDEX(Telefonkönyv!$B$2:$B$63,MATCH('Hívások (3)'!A430,Telefonkönyv!$C$2:$C$63,0)))</f>
        <v>Kégli Máté ügyintéző</v>
      </c>
      <c r="G430" s="5">
        <f t="shared" si="31"/>
        <v>4045</v>
      </c>
      <c r="H430" s="11" t="b">
        <f t="shared" si="32"/>
        <v>0</v>
      </c>
      <c r="I430" s="11" t="b">
        <f t="shared" si="33"/>
        <v>0</v>
      </c>
      <c r="J430" s="11" t="b">
        <f t="shared" si="34"/>
        <v>0</v>
      </c>
    </row>
    <row r="431" spans="1:10" x14ac:dyDescent="0.25">
      <c r="A431">
        <v>119</v>
      </c>
      <c r="B431" t="s">
        <v>10</v>
      </c>
      <c r="C431" s="3">
        <v>39974.683344907404</v>
      </c>
      <c r="D431" s="3">
        <v>39974.693182870367</v>
      </c>
      <c r="E431" s="2">
        <f t="shared" si="30"/>
        <v>9.8379629635019228E-3</v>
      </c>
      <c r="F431" t="str">
        <f>CONCATENATE(INDEX(Telefonkönyv!$A$2:$A$63,MATCH('Hívások (3)'!A431,Telefonkönyv!$C$2:$C$63,0))," ",INDEX(Telefonkönyv!$B$2:$B$63,MATCH('Hívások (3)'!A431,Telefonkönyv!$C$2:$C$63,0)))</f>
        <v>Kövér Krisztina ügyintéző</v>
      </c>
      <c r="G431" s="5">
        <f t="shared" si="31"/>
        <v>1335</v>
      </c>
      <c r="H431" s="11" t="b">
        <f t="shared" si="32"/>
        <v>0</v>
      </c>
      <c r="I431" s="11" t="b">
        <f t="shared" si="33"/>
        <v>0</v>
      </c>
      <c r="J431" s="11" t="b">
        <f t="shared" si="34"/>
        <v>0</v>
      </c>
    </row>
    <row r="432" spans="1:10" x14ac:dyDescent="0.25">
      <c r="A432">
        <v>154</v>
      </c>
      <c r="B432" t="s">
        <v>8</v>
      </c>
      <c r="C432" s="3">
        <v>39974.685381944444</v>
      </c>
      <c r="D432" s="3">
        <v>39974.687881944446</v>
      </c>
      <c r="E432" s="2">
        <f t="shared" si="30"/>
        <v>2.5000000023283064E-3</v>
      </c>
      <c r="F432" t="str">
        <f>CONCATENATE(INDEX(Telefonkönyv!$A$2:$A$63,MATCH('Hívások (3)'!A432,Telefonkönyv!$C$2:$C$63,0))," ",INDEX(Telefonkönyv!$B$2:$B$63,MATCH('Hívások (3)'!A432,Telefonkönyv!$C$2:$C$63,0)))</f>
        <v>Bozsó Bálint ügyintéző</v>
      </c>
      <c r="G432" s="5">
        <f t="shared" si="31"/>
        <v>365</v>
      </c>
      <c r="H432" s="11" t="b">
        <f t="shared" si="32"/>
        <v>0</v>
      </c>
      <c r="I432" s="11" t="b">
        <f t="shared" si="33"/>
        <v>0</v>
      </c>
      <c r="J432" s="11" t="b">
        <f t="shared" si="34"/>
        <v>0</v>
      </c>
    </row>
    <row r="433" spans="1:10" x14ac:dyDescent="0.25">
      <c r="A433">
        <v>108</v>
      </c>
      <c r="B433" t="s">
        <v>13</v>
      </c>
      <c r="C433" s="3">
        <v>39974.687465277777</v>
      </c>
      <c r="D433" s="3">
        <v>39974.688796296294</v>
      </c>
      <c r="E433" s="2">
        <f t="shared" si="30"/>
        <v>1.3310185167938471E-3</v>
      </c>
      <c r="F433" t="str">
        <f>CONCATENATE(INDEX(Telefonkönyv!$A$2:$A$63,MATCH('Hívások (3)'!A433,Telefonkönyv!$C$2:$C$63,0))," ",INDEX(Telefonkönyv!$B$2:$B$63,MATCH('Hívások (3)'!A433,Telefonkönyv!$C$2:$C$63,0)))</f>
        <v>Csurai Fruzsina ügyintéző</v>
      </c>
      <c r="G433" s="5">
        <f t="shared" si="31"/>
        <v>205</v>
      </c>
      <c r="H433" s="11" t="b">
        <f t="shared" si="32"/>
        <v>0</v>
      </c>
      <c r="I433" s="11" t="b">
        <f t="shared" si="33"/>
        <v>0</v>
      </c>
      <c r="J433" s="11" t="b">
        <f t="shared" si="34"/>
        <v>0</v>
      </c>
    </row>
    <row r="434" spans="1:10" x14ac:dyDescent="0.25">
      <c r="A434">
        <v>116</v>
      </c>
      <c r="B434" t="s">
        <v>9</v>
      </c>
      <c r="C434" s="3">
        <v>39974.687974537039</v>
      </c>
      <c r="D434" s="3">
        <v>39974.694699074076</v>
      </c>
      <c r="E434" s="2">
        <f t="shared" si="30"/>
        <v>6.7245370373711921E-3</v>
      </c>
      <c r="F434" t="str">
        <f>CONCATENATE(INDEX(Telefonkönyv!$A$2:$A$63,MATCH('Hívások (3)'!A434,Telefonkönyv!$C$2:$C$63,0))," ",INDEX(Telefonkönyv!$B$2:$B$63,MATCH('Hívások (3)'!A434,Telefonkönyv!$C$2:$C$63,0)))</f>
        <v>Mák Anna ügyintéző</v>
      </c>
      <c r="G434" s="5">
        <f t="shared" si="31"/>
        <v>800</v>
      </c>
      <c r="H434" s="11" t="b">
        <f t="shared" si="32"/>
        <v>0</v>
      </c>
      <c r="I434" s="11" t="b">
        <f t="shared" si="33"/>
        <v>0</v>
      </c>
      <c r="J434" s="11" t="b">
        <f t="shared" si="34"/>
        <v>0</v>
      </c>
    </row>
    <row r="435" spans="1:10" x14ac:dyDescent="0.25">
      <c r="A435">
        <v>104</v>
      </c>
      <c r="B435" t="s">
        <v>5</v>
      </c>
      <c r="C435" s="3">
        <v>39974.688090277778</v>
      </c>
      <c r="D435" s="3">
        <v>39974.722337962965</v>
      </c>
      <c r="E435" s="2">
        <f t="shared" si="30"/>
        <v>3.4247685187438037E-2</v>
      </c>
      <c r="F435" t="str">
        <f>CONCATENATE(INDEX(Telefonkönyv!$A$2:$A$63,MATCH('Hívások (3)'!A435,Telefonkönyv!$C$2:$C$63,0))," ",INDEX(Telefonkönyv!$B$2:$B$63,MATCH('Hívások (3)'!A435,Telefonkönyv!$C$2:$C$63,0)))</f>
        <v>Laki Tamara ügyintéző</v>
      </c>
      <c r="G435" s="5">
        <f t="shared" si="31"/>
        <v>4045</v>
      </c>
      <c r="H435" s="11" t="b">
        <f t="shared" si="32"/>
        <v>0</v>
      </c>
      <c r="I435" s="11" t="b">
        <f t="shared" si="33"/>
        <v>0</v>
      </c>
      <c r="J435" s="11" t="b">
        <f t="shared" si="34"/>
        <v>0</v>
      </c>
    </row>
    <row r="436" spans="1:10" x14ac:dyDescent="0.25">
      <c r="A436">
        <v>151</v>
      </c>
      <c r="B436" t="s">
        <v>15</v>
      </c>
      <c r="C436" s="3">
        <v>39974.692557870374</v>
      </c>
      <c r="D436" s="3">
        <v>39974.7265162037</v>
      </c>
      <c r="E436" s="2">
        <f t="shared" si="30"/>
        <v>3.3958333326154388E-2</v>
      </c>
      <c r="F436" t="str">
        <f>CONCATENATE(INDEX(Telefonkönyv!$A$2:$A$63,MATCH('Hívások (3)'!A436,Telefonkönyv!$C$2:$C$63,0))," ",INDEX(Telefonkönyv!$B$2:$B$63,MATCH('Hívások (3)'!A436,Telefonkönyv!$C$2:$C$63,0)))</f>
        <v>Lovas Helga ügyintéző</v>
      </c>
      <c r="G436" s="5">
        <f t="shared" si="31"/>
        <v>4225</v>
      </c>
      <c r="H436" s="11" t="b">
        <f t="shared" si="32"/>
        <v>0</v>
      </c>
      <c r="I436" s="11" t="b">
        <f t="shared" si="33"/>
        <v>0</v>
      </c>
      <c r="J436" s="11" t="b">
        <f t="shared" si="34"/>
        <v>0</v>
      </c>
    </row>
    <row r="437" spans="1:10" x14ac:dyDescent="0.25">
      <c r="A437">
        <v>126</v>
      </c>
      <c r="B437" t="s">
        <v>4</v>
      </c>
      <c r="C437" s="3">
        <v>39974.693668981483</v>
      </c>
      <c r="D437" s="3">
        <v>39974.698946759258</v>
      </c>
      <c r="E437" s="2">
        <f t="shared" si="30"/>
        <v>5.277777774608694E-3</v>
      </c>
      <c r="F437" t="str">
        <f>CONCATENATE(INDEX(Telefonkönyv!$A$2:$A$63,MATCH('Hívások (3)'!A437,Telefonkönyv!$C$2:$C$63,0))," ",INDEX(Telefonkönyv!$B$2:$B$63,MATCH('Hívások (3)'!A437,Telefonkönyv!$C$2:$C$63,0)))</f>
        <v>Hadviga Márton ügyintéző</v>
      </c>
      <c r="G437" s="5">
        <f t="shared" si="31"/>
        <v>620</v>
      </c>
      <c r="H437" s="11" t="b">
        <f t="shared" si="32"/>
        <v>0</v>
      </c>
      <c r="I437" s="11" t="b">
        <f t="shared" si="33"/>
        <v>0</v>
      </c>
      <c r="J437" s="11" t="b">
        <f t="shared" si="34"/>
        <v>0</v>
      </c>
    </row>
    <row r="438" spans="1:10" x14ac:dyDescent="0.25">
      <c r="A438">
        <v>152</v>
      </c>
      <c r="B438" t="s">
        <v>6</v>
      </c>
      <c r="C438" s="3">
        <v>39974.693761574075</v>
      </c>
      <c r="D438" s="3">
        <v>39974.706724537034</v>
      </c>
      <c r="E438" s="2">
        <f t="shared" si="30"/>
        <v>1.2962962959136348E-2</v>
      </c>
      <c r="F438" t="str">
        <f>CONCATENATE(INDEX(Telefonkönyv!$A$2:$A$63,MATCH('Hívások (3)'!A438,Telefonkönyv!$C$2:$C$63,0))," ",INDEX(Telefonkönyv!$B$2:$B$63,MATCH('Hívások (3)'!A438,Telefonkönyv!$C$2:$C$63,0)))</f>
        <v>Viola Klára ügyintéző</v>
      </c>
      <c r="G438" s="5">
        <f t="shared" si="31"/>
        <v>1565</v>
      </c>
      <c r="H438" s="11" t="b">
        <f t="shared" si="32"/>
        <v>0</v>
      </c>
      <c r="I438" s="11" t="b">
        <f t="shared" si="33"/>
        <v>0</v>
      </c>
      <c r="J438" s="11" t="b">
        <f t="shared" si="34"/>
        <v>0</v>
      </c>
    </row>
    <row r="439" spans="1:10" x14ac:dyDescent="0.25">
      <c r="A439">
        <v>144</v>
      </c>
      <c r="B439" t="s">
        <v>14</v>
      </c>
      <c r="C439" s="3">
        <v>39974.69462962963</v>
      </c>
      <c r="D439" s="3">
        <v>39974.728634259256</v>
      </c>
      <c r="E439" s="2">
        <f t="shared" si="30"/>
        <v>3.400462962599704E-2</v>
      </c>
      <c r="F439" t="str">
        <f>CONCATENATE(INDEX(Telefonkönyv!$A$2:$A$63,MATCH('Hívások (3)'!A439,Telefonkönyv!$C$2:$C$63,0))," ",INDEX(Telefonkönyv!$B$2:$B$63,MATCH('Hívások (3)'!A439,Telefonkönyv!$C$2:$C$63,0)))</f>
        <v>Bózsing Gergely ügyintéző</v>
      </c>
      <c r="G439" s="5">
        <f t="shared" si="31"/>
        <v>3965</v>
      </c>
      <c r="H439" s="11" t="b">
        <f t="shared" si="32"/>
        <v>0</v>
      </c>
      <c r="I439" s="11" t="b">
        <f t="shared" si="33"/>
        <v>0</v>
      </c>
      <c r="J439" s="11" t="b">
        <f t="shared" si="34"/>
        <v>0</v>
      </c>
    </row>
    <row r="440" spans="1:10" x14ac:dyDescent="0.25">
      <c r="A440">
        <v>155</v>
      </c>
      <c r="B440" t="s">
        <v>9</v>
      </c>
      <c r="C440" s="3">
        <v>39974.695659722223</v>
      </c>
      <c r="D440" s="3">
        <v>39974.719328703701</v>
      </c>
      <c r="E440" s="2">
        <f t="shared" si="30"/>
        <v>2.3668981477385387E-2</v>
      </c>
      <c r="F440" t="str">
        <f>CONCATENATE(INDEX(Telefonkönyv!$A$2:$A$63,MATCH('Hívások (3)'!A440,Telefonkönyv!$C$2:$C$63,0))," ",INDEX(Telefonkönyv!$B$2:$B$63,MATCH('Hívások (3)'!A440,Telefonkönyv!$C$2:$C$63,0)))</f>
        <v>Bölöni Antal ügyintéző</v>
      </c>
      <c r="G440" s="5">
        <f t="shared" si="31"/>
        <v>2675</v>
      </c>
      <c r="H440" s="11" t="b">
        <f t="shared" si="32"/>
        <v>0</v>
      </c>
      <c r="I440" s="11" t="b">
        <f t="shared" si="33"/>
        <v>0</v>
      </c>
      <c r="J440" s="11" t="b">
        <f t="shared" si="34"/>
        <v>0</v>
      </c>
    </row>
    <row r="441" spans="1:10" x14ac:dyDescent="0.25">
      <c r="A441">
        <v>131</v>
      </c>
      <c r="B441" t="s">
        <v>5</v>
      </c>
      <c r="C441" s="3">
        <v>39974.703587962962</v>
      </c>
      <c r="D441" s="3">
        <v>39974.732256944444</v>
      </c>
      <c r="E441" s="2">
        <f t="shared" si="30"/>
        <v>2.8668981482042E-2</v>
      </c>
      <c r="F441" t="str">
        <f>CONCATENATE(INDEX(Telefonkönyv!$A$2:$A$63,MATCH('Hívások (3)'!A441,Telefonkönyv!$C$2:$C$63,0))," ",INDEX(Telefonkönyv!$B$2:$B$63,MATCH('Hívások (3)'!A441,Telefonkönyv!$C$2:$C$63,0)))</f>
        <v>Arany Attila ügyintéző</v>
      </c>
      <c r="G441" s="5">
        <f t="shared" si="31"/>
        <v>3405</v>
      </c>
      <c r="H441" s="11" t="b">
        <f t="shared" si="32"/>
        <v>0</v>
      </c>
      <c r="I441" s="11" t="b">
        <f t="shared" si="33"/>
        <v>0</v>
      </c>
      <c r="J441" s="11" t="b">
        <f t="shared" si="34"/>
        <v>0</v>
      </c>
    </row>
    <row r="442" spans="1:10" x14ac:dyDescent="0.25">
      <c r="A442">
        <v>148</v>
      </c>
      <c r="B442" t="s">
        <v>5</v>
      </c>
      <c r="C442" s="3">
        <v>39974.708321759259</v>
      </c>
      <c r="D442" s="3">
        <v>39974.71292824074</v>
      </c>
      <c r="E442" s="2">
        <f t="shared" si="30"/>
        <v>4.6064814814599231E-3</v>
      </c>
      <c r="F442" t="str">
        <f>CONCATENATE(INDEX(Telefonkönyv!$A$2:$A$63,MATCH('Hívások (3)'!A442,Telefonkönyv!$C$2:$C$63,0))," ",INDEX(Telefonkönyv!$B$2:$B$63,MATCH('Hívások (3)'!A442,Telefonkönyv!$C$2:$C$63,0)))</f>
        <v>Mester Zsuzsa középvezető</v>
      </c>
      <c r="G442" s="5">
        <f t="shared" si="31"/>
        <v>605</v>
      </c>
      <c r="H442" s="11" t="b">
        <f t="shared" si="32"/>
        <v>0</v>
      </c>
      <c r="I442" s="11" t="b">
        <f t="shared" si="33"/>
        <v>0</v>
      </c>
      <c r="J442" s="11" t="b">
        <f t="shared" si="34"/>
        <v>0</v>
      </c>
    </row>
    <row r="443" spans="1:10" x14ac:dyDescent="0.25">
      <c r="A443">
        <v>116</v>
      </c>
      <c r="B443" t="s">
        <v>9</v>
      </c>
      <c r="C443" s="3">
        <v>39974.708622685182</v>
      </c>
      <c r="D443" s="3">
        <v>39974.731006944443</v>
      </c>
      <c r="E443" s="2">
        <f t="shared" si="30"/>
        <v>2.2384259260434192E-2</v>
      </c>
      <c r="F443" t="str">
        <f>CONCATENATE(INDEX(Telefonkönyv!$A$2:$A$63,MATCH('Hívások (3)'!A443,Telefonkönyv!$C$2:$C$63,0))," ",INDEX(Telefonkönyv!$B$2:$B$63,MATCH('Hívások (3)'!A443,Telefonkönyv!$C$2:$C$63,0)))</f>
        <v>Mák Anna ügyintéző</v>
      </c>
      <c r="G443" s="5">
        <f t="shared" si="31"/>
        <v>2525</v>
      </c>
      <c r="H443" s="11" t="b">
        <f t="shared" si="32"/>
        <v>0</v>
      </c>
      <c r="I443" s="11" t="b">
        <f t="shared" si="33"/>
        <v>0</v>
      </c>
      <c r="J443" s="11" t="b">
        <f t="shared" si="34"/>
        <v>0</v>
      </c>
    </row>
    <row r="444" spans="1:10" x14ac:dyDescent="0.25">
      <c r="A444">
        <v>156</v>
      </c>
      <c r="B444" t="s">
        <v>7</v>
      </c>
      <c r="C444" s="3">
        <v>39974.708645833336</v>
      </c>
      <c r="D444" s="3">
        <v>39974.712870370371</v>
      </c>
      <c r="E444" s="2">
        <f t="shared" si="30"/>
        <v>4.2245370350428857E-3</v>
      </c>
      <c r="F444" t="str">
        <f>CONCATENATE(INDEX(Telefonkönyv!$A$2:$A$63,MATCH('Hívások (3)'!A444,Telefonkönyv!$C$2:$C$63,0))," ",INDEX(Telefonkönyv!$B$2:$B$63,MATCH('Hívások (3)'!A444,Telefonkönyv!$C$2:$C$63,0)))</f>
        <v>Ormai Nikolett ügyintéző</v>
      </c>
      <c r="G444" s="5">
        <f t="shared" si="31"/>
        <v>575</v>
      </c>
      <c r="H444" s="11" t="b">
        <f t="shared" si="32"/>
        <v>0</v>
      </c>
      <c r="I444" s="11" t="b">
        <f t="shared" si="33"/>
        <v>0</v>
      </c>
      <c r="J444" s="11" t="b">
        <f t="shared" si="34"/>
        <v>0</v>
      </c>
    </row>
    <row r="445" spans="1:10" x14ac:dyDescent="0.25">
      <c r="A445">
        <v>118</v>
      </c>
      <c r="B445" t="s">
        <v>5</v>
      </c>
      <c r="C445" s="3">
        <v>39974.709861111114</v>
      </c>
      <c r="D445" s="3">
        <v>39974.732187499998</v>
      </c>
      <c r="E445" s="2">
        <f t="shared" si="30"/>
        <v>2.2326388883811887E-2</v>
      </c>
      <c r="F445" t="str">
        <f>CONCATENATE(INDEX(Telefonkönyv!$A$2:$A$63,MATCH('Hívások (3)'!A445,Telefonkönyv!$C$2:$C$63,0))," ",INDEX(Telefonkönyv!$B$2:$B$63,MATCH('Hívások (3)'!A445,Telefonkönyv!$C$2:$C$63,0)))</f>
        <v>Ondrejó Anna ügyintéző</v>
      </c>
      <c r="G445" s="5">
        <f t="shared" si="31"/>
        <v>2685</v>
      </c>
      <c r="H445" s="11" t="b">
        <f t="shared" si="32"/>
        <v>0</v>
      </c>
      <c r="I445" s="11" t="b">
        <f t="shared" si="33"/>
        <v>0</v>
      </c>
      <c r="J445" s="11" t="b">
        <f t="shared" si="34"/>
        <v>0</v>
      </c>
    </row>
    <row r="446" spans="1:10" x14ac:dyDescent="0.25">
      <c r="A446">
        <v>145</v>
      </c>
      <c r="B446" t="s">
        <v>12</v>
      </c>
      <c r="C446" s="3">
        <v>39974.710706018515</v>
      </c>
      <c r="D446" s="3">
        <v>39974.721956018519</v>
      </c>
      <c r="E446" s="2">
        <f t="shared" si="30"/>
        <v>1.1250000003201421E-2</v>
      </c>
      <c r="F446" t="str">
        <f>CONCATENATE(INDEX(Telefonkönyv!$A$2:$A$63,MATCH('Hívások (3)'!A446,Telefonkönyv!$C$2:$C$63,0))," ",INDEX(Telefonkönyv!$B$2:$B$63,MATCH('Hívások (3)'!A446,Telefonkönyv!$C$2:$C$63,0)))</f>
        <v>Bednai Linda ügyintéző</v>
      </c>
      <c r="G446" s="5">
        <f t="shared" si="31"/>
        <v>1325</v>
      </c>
      <c r="H446" s="11" t="b">
        <f t="shared" si="32"/>
        <v>0</v>
      </c>
      <c r="I446" s="11" t="b">
        <f t="shared" si="33"/>
        <v>0</v>
      </c>
      <c r="J446" s="11" t="b">
        <f t="shared" si="34"/>
        <v>0</v>
      </c>
    </row>
    <row r="447" spans="1:10" x14ac:dyDescent="0.25">
      <c r="A447">
        <v>124</v>
      </c>
      <c r="B447" t="s">
        <v>13</v>
      </c>
      <c r="C447" s="3">
        <v>39974.710972222223</v>
      </c>
      <c r="D447" s="3">
        <v>39974.741099537037</v>
      </c>
      <c r="E447" s="2">
        <f t="shared" si="30"/>
        <v>3.0127314814308193E-2</v>
      </c>
      <c r="F447" t="str">
        <f>CONCATENATE(INDEX(Telefonkönyv!$A$2:$A$63,MATCH('Hívások (3)'!A447,Telefonkönyv!$C$2:$C$63,0))," ",INDEX(Telefonkönyv!$B$2:$B$63,MATCH('Hívások (3)'!A447,Telefonkönyv!$C$2:$C$63,0)))</f>
        <v>Gelencsér László ügyintéző</v>
      </c>
      <c r="G447" s="5">
        <f t="shared" si="31"/>
        <v>3565</v>
      </c>
      <c r="H447" s="11" t="b">
        <f t="shared" si="32"/>
        <v>0</v>
      </c>
      <c r="I447" s="11" t="b">
        <f t="shared" si="33"/>
        <v>0</v>
      </c>
      <c r="J447" s="11" t="b">
        <f t="shared" si="34"/>
        <v>0</v>
      </c>
    </row>
    <row r="448" spans="1:10" x14ac:dyDescent="0.25">
      <c r="A448">
        <v>114</v>
      </c>
      <c r="B448" t="s">
        <v>11</v>
      </c>
      <c r="C448" s="3">
        <v>39974.715289351851</v>
      </c>
      <c r="D448" s="3">
        <v>39974.725127314814</v>
      </c>
      <c r="E448" s="2">
        <f t="shared" si="30"/>
        <v>9.8379629635019228E-3</v>
      </c>
      <c r="F448" t="str">
        <f>CONCATENATE(INDEX(Telefonkönyv!$A$2:$A$63,MATCH('Hívások (3)'!A448,Telefonkönyv!$C$2:$C$63,0))," ",INDEX(Telefonkönyv!$B$2:$B$63,MATCH('Hívások (3)'!A448,Telefonkönyv!$C$2:$C$63,0)))</f>
        <v>Bakonyi Mátyás ügyintéző</v>
      </c>
      <c r="G448" s="5">
        <f t="shared" si="31"/>
        <v>1245</v>
      </c>
      <c r="H448" s="11" t="b">
        <f t="shared" si="32"/>
        <v>0</v>
      </c>
      <c r="I448" s="11" t="b">
        <f t="shared" si="33"/>
        <v>0</v>
      </c>
      <c r="J448" s="11" t="b">
        <f t="shared" si="34"/>
        <v>0</v>
      </c>
    </row>
    <row r="449" spans="1:10" x14ac:dyDescent="0.25">
      <c r="A449">
        <v>126</v>
      </c>
      <c r="B449" t="s">
        <v>4</v>
      </c>
      <c r="C449" s="3">
        <v>39974.718553240738</v>
      </c>
      <c r="D449" s="3">
        <v>39974.72515046296</v>
      </c>
      <c r="E449" s="2">
        <f t="shared" si="30"/>
        <v>6.5972222218988463E-3</v>
      </c>
      <c r="F449" t="str">
        <f>CONCATENATE(INDEX(Telefonkönyv!$A$2:$A$63,MATCH('Hívások (3)'!A449,Telefonkönyv!$C$2:$C$63,0))," ",INDEX(Telefonkönyv!$B$2:$B$63,MATCH('Hívások (3)'!A449,Telefonkönyv!$C$2:$C$63,0)))</f>
        <v>Hadviga Márton ügyintéző</v>
      </c>
      <c r="G449" s="5">
        <f t="shared" si="31"/>
        <v>760</v>
      </c>
      <c r="H449" s="11" t="b">
        <f t="shared" si="32"/>
        <v>0</v>
      </c>
      <c r="I449" s="11" t="b">
        <f t="shared" si="33"/>
        <v>0</v>
      </c>
      <c r="J449" s="11" t="b">
        <f t="shared" si="34"/>
        <v>0</v>
      </c>
    </row>
    <row r="450" spans="1:10" x14ac:dyDescent="0.25">
      <c r="A450">
        <v>101</v>
      </c>
      <c r="B450" t="s">
        <v>11</v>
      </c>
      <c r="C450" s="3">
        <v>39974.718784722223</v>
      </c>
      <c r="D450" s="3">
        <v>39974.752997685187</v>
      </c>
      <c r="E450" s="2">
        <f t="shared" si="30"/>
        <v>3.4212962964375038E-2</v>
      </c>
      <c r="F450" t="str">
        <f>CONCATENATE(INDEX(Telefonkönyv!$A$2:$A$63,MATCH('Hívások (3)'!A450,Telefonkönyv!$C$2:$C$63,0))," ",INDEX(Telefonkönyv!$B$2:$B$63,MATCH('Hívások (3)'!A450,Telefonkönyv!$C$2:$C$63,0)))</f>
        <v>Szatmári Miklós ügyintéző</v>
      </c>
      <c r="G450" s="5">
        <f t="shared" si="31"/>
        <v>4045</v>
      </c>
      <c r="H450" s="11" t="b">
        <f t="shared" si="32"/>
        <v>0</v>
      </c>
      <c r="I450" s="11" t="b">
        <f t="shared" si="33"/>
        <v>0</v>
      </c>
      <c r="J450" s="11" t="b">
        <f t="shared" si="34"/>
        <v>0</v>
      </c>
    </row>
    <row r="451" spans="1:10" x14ac:dyDescent="0.25">
      <c r="A451">
        <v>109</v>
      </c>
      <c r="B451" t="s">
        <v>15</v>
      </c>
      <c r="C451" s="3">
        <v>39974.720636574071</v>
      </c>
      <c r="D451" s="3">
        <v>39974.735347222224</v>
      </c>
      <c r="E451" s="2">
        <f t="shared" ref="E451:E514" si="35">D451-C451</f>
        <v>1.471064815268619E-2</v>
      </c>
      <c r="F451" t="str">
        <f>CONCATENATE(INDEX(Telefonkönyv!$A$2:$A$63,MATCH('Hívások (3)'!A451,Telefonkönyv!$C$2:$C$63,0))," ",INDEX(Telefonkönyv!$B$2:$B$63,MATCH('Hívások (3)'!A451,Telefonkönyv!$C$2:$C$63,0)))</f>
        <v>Lovas Imre ügyintéző</v>
      </c>
      <c r="G451" s="5">
        <f t="shared" ref="G451:G514" si="36">VLOOKUP(B451,$S$2:$V$13,3,FALSE)+IF(SECOND(E451)=0,MINUTE(E451),MINUTE(E451)+1)*VLOOKUP(B451,$S$2:$V$13,4,FALSE)</f>
        <v>1930</v>
      </c>
      <c r="H451" s="11" t="b">
        <f t="shared" ref="H451:H514" si="37">AND(HOUR($C451)+VLOOKUP($B451,$S$2:$T$13,2,FALSE)&lt;9,HOUR($D451)+VLOOKUP($B451,$S$2:$T$13,2,FALSE)&gt;=9)</f>
        <v>0</v>
      </c>
      <c r="I451" s="11" t="b">
        <f t="shared" ref="I451:I514" si="38">AND( OR( HOUR($C451)+VLOOKUP($B451,$S$2:$T$13,2,FALSE)&lt;17, AND(HOUR($C451)+VLOOKUP($B451,$S$2:$T$13,2,FALSE)=17,MINUTE($C451)=0,SECOND($C451)=0) ), AND( HOUR($D451)+VLOOKUP($B451,$S$2:$T$13,2,FALSE)=17, OR(MINUTE($D451)&lt;&gt;0,SECOND($D451)&lt;&gt;0) ) )</f>
        <v>0</v>
      </c>
      <c r="J451" s="11" t="b">
        <f t="shared" ref="J451:J514" si="39">OR(OR(HOUR($C451)+VLOOKUP($B451,$S$2:$T$13,2,FALSE)&gt;17,AND(HOUR($C451)+VLOOKUP($B451,$S$2:$T$13,2,FALSE)=17,OR(MINUTE($C451)&gt;0,SECOND($C451)&gt;0)),HOUR($D451)+VLOOKUP($B451,$S$2:$T$13,2,FALSE)&lt;9))</f>
        <v>0</v>
      </c>
    </row>
    <row r="452" spans="1:10" x14ac:dyDescent="0.25">
      <c r="A452">
        <v>123</v>
      </c>
      <c r="B452" t="s">
        <v>7</v>
      </c>
      <c r="C452" s="3">
        <v>39974.720879629633</v>
      </c>
      <c r="D452" s="3">
        <v>39974.721377314818</v>
      </c>
      <c r="E452" s="2">
        <f t="shared" si="35"/>
        <v>4.9768518510973081E-4</v>
      </c>
      <c r="F452" t="str">
        <f>CONCATENATE(INDEX(Telefonkönyv!$A$2:$A$63,MATCH('Hívások (3)'!A452,Telefonkönyv!$C$2:$C$63,0))," ",INDEX(Telefonkönyv!$B$2:$B$63,MATCH('Hívások (3)'!A452,Telefonkönyv!$C$2:$C$63,0)))</f>
        <v>Juhász Andrea ügyintéző</v>
      </c>
      <c r="G452" s="5">
        <f t="shared" si="36"/>
        <v>125</v>
      </c>
      <c r="H452" s="11" t="b">
        <f t="shared" si="37"/>
        <v>0</v>
      </c>
      <c r="I452" s="11" t="b">
        <f t="shared" si="38"/>
        <v>0</v>
      </c>
      <c r="J452" s="11" t="b">
        <f t="shared" si="39"/>
        <v>0</v>
      </c>
    </row>
    <row r="453" spans="1:10" x14ac:dyDescent="0.25">
      <c r="A453">
        <v>155</v>
      </c>
      <c r="B453" t="s">
        <v>9</v>
      </c>
      <c r="C453" s="3">
        <v>39974.723460648151</v>
      </c>
      <c r="D453" s="3">
        <v>39974.728043981479</v>
      </c>
      <c r="E453" s="2">
        <f t="shared" si="35"/>
        <v>4.5833333279006183E-3</v>
      </c>
      <c r="F453" t="str">
        <f>CONCATENATE(INDEX(Telefonkönyv!$A$2:$A$63,MATCH('Hívások (3)'!A453,Telefonkönyv!$C$2:$C$63,0))," ",INDEX(Telefonkönyv!$B$2:$B$63,MATCH('Hívások (3)'!A453,Telefonkönyv!$C$2:$C$63,0)))</f>
        <v>Bölöni Antal ügyintéző</v>
      </c>
      <c r="G453" s="5">
        <f t="shared" si="36"/>
        <v>575</v>
      </c>
      <c r="H453" s="11" t="b">
        <f t="shared" si="37"/>
        <v>0</v>
      </c>
      <c r="I453" s="11" t="b">
        <f t="shared" si="38"/>
        <v>0</v>
      </c>
      <c r="J453" s="11" t="b">
        <f t="shared" si="39"/>
        <v>0</v>
      </c>
    </row>
    <row r="454" spans="1:10" x14ac:dyDescent="0.25">
      <c r="A454">
        <v>126</v>
      </c>
      <c r="B454" t="s">
        <v>4</v>
      </c>
      <c r="C454" s="3">
        <v>39974.727175925924</v>
      </c>
      <c r="D454" s="3">
        <v>39974.750092592592</v>
      </c>
      <c r="E454" s="2">
        <f t="shared" si="35"/>
        <v>2.2916666668606922E-2</v>
      </c>
      <c r="F454" t="str">
        <f>CONCATENATE(INDEX(Telefonkönyv!$A$2:$A$63,MATCH('Hívások (3)'!A454,Telefonkönyv!$C$2:$C$63,0))," ",INDEX(Telefonkönyv!$B$2:$B$63,MATCH('Hívások (3)'!A454,Telefonkönyv!$C$2:$C$63,0)))</f>
        <v>Hadviga Márton ügyintéző</v>
      </c>
      <c r="G454" s="5">
        <f t="shared" si="36"/>
        <v>2370</v>
      </c>
      <c r="H454" s="11" t="b">
        <f t="shared" si="37"/>
        <v>0</v>
      </c>
      <c r="I454" s="11" t="b">
        <f t="shared" si="38"/>
        <v>0</v>
      </c>
      <c r="J454" s="11" t="b">
        <f t="shared" si="39"/>
        <v>0</v>
      </c>
    </row>
    <row r="455" spans="1:10" x14ac:dyDescent="0.25">
      <c r="A455">
        <v>156</v>
      </c>
      <c r="B455" t="s">
        <v>7</v>
      </c>
      <c r="C455" s="3">
        <v>39974.727986111109</v>
      </c>
      <c r="D455" s="3">
        <v>39974.748229166667</v>
      </c>
      <c r="E455" s="2">
        <f t="shared" si="35"/>
        <v>2.0243055558239575E-2</v>
      </c>
      <c r="F455" t="str">
        <f>CONCATENATE(INDEX(Telefonkönyv!$A$2:$A$63,MATCH('Hívások (3)'!A455,Telefonkönyv!$C$2:$C$63,0))," ",INDEX(Telefonkönyv!$B$2:$B$63,MATCH('Hívások (3)'!A455,Telefonkönyv!$C$2:$C$63,0)))</f>
        <v>Ormai Nikolett ügyintéző</v>
      </c>
      <c r="G455" s="5">
        <f t="shared" si="36"/>
        <v>2300</v>
      </c>
      <c r="H455" s="11" t="b">
        <f t="shared" si="37"/>
        <v>0</v>
      </c>
      <c r="I455" s="11" t="b">
        <f t="shared" si="38"/>
        <v>0</v>
      </c>
      <c r="J455" s="11" t="b">
        <f t="shared" si="39"/>
        <v>0</v>
      </c>
    </row>
    <row r="456" spans="1:10" x14ac:dyDescent="0.25">
      <c r="A456">
        <v>121</v>
      </c>
      <c r="B456" t="s">
        <v>7</v>
      </c>
      <c r="C456" s="3">
        <v>39974.728391203702</v>
      </c>
      <c r="D456" s="3">
        <v>39974.73196759259</v>
      </c>
      <c r="E456" s="2">
        <f t="shared" si="35"/>
        <v>3.5763888881774619E-3</v>
      </c>
      <c r="F456" t="str">
        <f>CONCATENATE(INDEX(Telefonkönyv!$A$2:$A$63,MATCH('Hívások (3)'!A456,Telefonkönyv!$C$2:$C$63,0))," ",INDEX(Telefonkönyv!$B$2:$B$63,MATCH('Hívások (3)'!A456,Telefonkönyv!$C$2:$C$63,0)))</f>
        <v>Palles Katalin ügyintéző</v>
      </c>
      <c r="G456" s="5">
        <f t="shared" si="36"/>
        <v>500</v>
      </c>
      <c r="H456" s="11" t="b">
        <f t="shared" si="37"/>
        <v>0</v>
      </c>
      <c r="I456" s="11" t="b">
        <f t="shared" si="38"/>
        <v>0</v>
      </c>
      <c r="J456" s="11" t="b">
        <f t="shared" si="39"/>
        <v>0</v>
      </c>
    </row>
    <row r="457" spans="1:10" x14ac:dyDescent="0.25">
      <c r="A457">
        <v>148</v>
      </c>
      <c r="B457" t="s">
        <v>8</v>
      </c>
      <c r="C457" s="3">
        <v>39974.730324074073</v>
      </c>
      <c r="D457" s="3">
        <v>39974.733483796299</v>
      </c>
      <c r="E457" s="2">
        <f t="shared" si="35"/>
        <v>3.1597222259733826E-3</v>
      </c>
      <c r="F457" t="str">
        <f>CONCATENATE(INDEX(Telefonkönyv!$A$2:$A$63,MATCH('Hívások (3)'!A457,Telefonkönyv!$C$2:$C$63,0))," ",INDEX(Telefonkönyv!$B$2:$B$63,MATCH('Hívások (3)'!A457,Telefonkönyv!$C$2:$C$63,0)))</f>
        <v>Mester Zsuzsa középvezető</v>
      </c>
      <c r="G457" s="5">
        <f t="shared" si="36"/>
        <v>445</v>
      </c>
      <c r="H457" s="11" t="b">
        <f t="shared" si="37"/>
        <v>0</v>
      </c>
      <c r="I457" s="11" t="b">
        <f t="shared" si="38"/>
        <v>0</v>
      </c>
      <c r="J457" s="11" t="b">
        <f t="shared" si="39"/>
        <v>0</v>
      </c>
    </row>
    <row r="458" spans="1:10" x14ac:dyDescent="0.25">
      <c r="A458">
        <v>120</v>
      </c>
      <c r="B458" t="s">
        <v>12</v>
      </c>
      <c r="C458" s="3">
        <v>39974.737962962965</v>
      </c>
      <c r="D458" s="3">
        <v>39974.755798611113</v>
      </c>
      <c r="E458" s="2">
        <f t="shared" si="35"/>
        <v>1.7835648148320615E-2</v>
      </c>
      <c r="F458" t="str">
        <f>CONCATENATE(INDEX(Telefonkönyv!$A$2:$A$63,MATCH('Hívások (3)'!A458,Telefonkönyv!$C$2:$C$63,0))," ",INDEX(Telefonkönyv!$B$2:$B$63,MATCH('Hívások (3)'!A458,Telefonkönyv!$C$2:$C$63,0)))</f>
        <v>Szalay Ákos ügyintéző</v>
      </c>
      <c r="G458" s="5">
        <f t="shared" si="36"/>
        <v>2000</v>
      </c>
      <c r="H458" s="11" t="b">
        <f t="shared" si="37"/>
        <v>0</v>
      </c>
      <c r="I458" s="11" t="b">
        <f t="shared" si="38"/>
        <v>0</v>
      </c>
      <c r="J458" s="11" t="b">
        <f t="shared" si="39"/>
        <v>0</v>
      </c>
    </row>
    <row r="459" spans="1:10" x14ac:dyDescent="0.25">
      <c r="A459">
        <v>150</v>
      </c>
      <c r="B459" t="s">
        <v>5</v>
      </c>
      <c r="C459" s="3">
        <v>39974.740208333336</v>
      </c>
      <c r="D459" s="3">
        <v>39974.747291666667</v>
      </c>
      <c r="E459" s="2">
        <f t="shared" si="35"/>
        <v>7.0833333302289248E-3</v>
      </c>
      <c r="F459" t="str">
        <f>CONCATENATE(INDEX(Telefonkönyv!$A$2:$A$63,MATCH('Hívások (3)'!A459,Telefonkönyv!$C$2:$C$63,0))," ",INDEX(Telefonkönyv!$B$2:$B$63,MATCH('Hívások (3)'!A459,Telefonkönyv!$C$2:$C$63,0)))</f>
        <v>Virt Kornél ügyintéző</v>
      </c>
      <c r="G459" s="5">
        <f t="shared" si="36"/>
        <v>925</v>
      </c>
      <c r="H459" s="11" t="b">
        <f t="shared" si="37"/>
        <v>0</v>
      </c>
      <c r="I459" s="11" t="b">
        <f t="shared" si="38"/>
        <v>0</v>
      </c>
      <c r="J459" s="11" t="b">
        <f t="shared" si="39"/>
        <v>0</v>
      </c>
    </row>
    <row r="460" spans="1:10" x14ac:dyDescent="0.25">
      <c r="A460">
        <v>149</v>
      </c>
      <c r="B460" t="s">
        <v>5</v>
      </c>
      <c r="C460" s="3">
        <v>39974.741018518522</v>
      </c>
      <c r="D460" s="3">
        <v>39974.758148148147</v>
      </c>
      <c r="E460" s="2">
        <f t="shared" si="35"/>
        <v>1.7129629624832887E-2</v>
      </c>
      <c r="F460" t="str">
        <f>CONCATENATE(INDEX(Telefonkönyv!$A$2:$A$63,MATCH('Hívások (3)'!A460,Telefonkönyv!$C$2:$C$63,0))," ",INDEX(Telefonkönyv!$B$2:$B$63,MATCH('Hívások (3)'!A460,Telefonkönyv!$C$2:$C$63,0)))</f>
        <v>Kerekes Zoltán középvezető</v>
      </c>
      <c r="G460" s="5">
        <f t="shared" si="36"/>
        <v>2045</v>
      </c>
      <c r="H460" s="11" t="b">
        <f t="shared" si="37"/>
        <v>0</v>
      </c>
      <c r="I460" s="11" t="b">
        <f t="shared" si="38"/>
        <v>0</v>
      </c>
      <c r="J460" s="11" t="b">
        <f t="shared" si="39"/>
        <v>0</v>
      </c>
    </row>
    <row r="461" spans="1:10" x14ac:dyDescent="0.25">
      <c r="A461">
        <v>108</v>
      </c>
      <c r="B461" t="s">
        <v>13</v>
      </c>
      <c r="C461" s="3">
        <v>39974.742731481485</v>
      </c>
      <c r="D461" s="3">
        <v>39974.742974537039</v>
      </c>
      <c r="E461" s="2">
        <f t="shared" si="35"/>
        <v>2.4305555416503921E-4</v>
      </c>
      <c r="F461" t="str">
        <f>CONCATENATE(INDEX(Telefonkönyv!$A$2:$A$63,MATCH('Hívások (3)'!A461,Telefonkönyv!$C$2:$C$63,0))," ",INDEX(Telefonkönyv!$B$2:$B$63,MATCH('Hívások (3)'!A461,Telefonkönyv!$C$2:$C$63,0)))</f>
        <v>Csurai Fruzsina ügyintéző</v>
      </c>
      <c r="G461" s="5">
        <f t="shared" si="36"/>
        <v>125</v>
      </c>
      <c r="H461" s="11" t="b">
        <f t="shared" si="37"/>
        <v>0</v>
      </c>
      <c r="I461" s="11" t="b">
        <f t="shared" si="38"/>
        <v>0</v>
      </c>
      <c r="J461" s="11" t="b">
        <f t="shared" si="39"/>
        <v>0</v>
      </c>
    </row>
    <row r="462" spans="1:10" x14ac:dyDescent="0.25">
      <c r="A462">
        <v>109</v>
      </c>
      <c r="B462" t="s">
        <v>15</v>
      </c>
      <c r="C462" s="3">
        <v>39974.747812499998</v>
      </c>
      <c r="D462" s="3">
        <v>39974.777604166666</v>
      </c>
      <c r="E462" s="2">
        <f t="shared" si="35"/>
        <v>2.9791666667733807E-2</v>
      </c>
      <c r="F462" t="str">
        <f>CONCATENATE(INDEX(Telefonkönyv!$A$2:$A$63,MATCH('Hívások (3)'!A462,Telefonkönyv!$C$2:$C$63,0))," ",INDEX(Telefonkönyv!$B$2:$B$63,MATCH('Hívások (3)'!A462,Telefonkönyv!$C$2:$C$63,0)))</f>
        <v>Lovas Imre ügyintéző</v>
      </c>
      <c r="G462" s="5">
        <f t="shared" si="36"/>
        <v>3715</v>
      </c>
      <c r="H462" s="11" t="b">
        <f t="shared" si="37"/>
        <v>0</v>
      </c>
      <c r="I462" s="11" t="b">
        <f t="shared" si="38"/>
        <v>0</v>
      </c>
      <c r="J462" s="11" t="b">
        <f t="shared" si="39"/>
        <v>0</v>
      </c>
    </row>
    <row r="463" spans="1:10" x14ac:dyDescent="0.25">
      <c r="A463">
        <v>143</v>
      </c>
      <c r="B463" t="s">
        <v>9</v>
      </c>
      <c r="C463" s="3">
        <v>39974.75377314815</v>
      </c>
      <c r="D463" s="3">
        <v>39974.787685185183</v>
      </c>
      <c r="E463" s="2">
        <f t="shared" si="35"/>
        <v>3.3912037033587694E-2</v>
      </c>
      <c r="F463" t="str">
        <f>CONCATENATE(INDEX(Telefonkönyv!$A$2:$A$63,MATCH('Hívások (3)'!A463,Telefonkönyv!$C$2:$C$63,0))," ",INDEX(Telefonkönyv!$B$2:$B$63,MATCH('Hívások (3)'!A463,Telefonkönyv!$C$2:$C$63,0)))</f>
        <v>Tringel Franciska ügyintéző</v>
      </c>
      <c r="G463" s="5">
        <f t="shared" si="36"/>
        <v>3725</v>
      </c>
      <c r="H463" s="11" t="b">
        <f t="shared" si="37"/>
        <v>0</v>
      </c>
      <c r="I463" s="11" t="b">
        <f t="shared" si="38"/>
        <v>0</v>
      </c>
      <c r="J463" s="11" t="b">
        <f t="shared" si="39"/>
        <v>0</v>
      </c>
    </row>
    <row r="464" spans="1:10" x14ac:dyDescent="0.25">
      <c r="A464">
        <v>129</v>
      </c>
      <c r="B464" t="s">
        <v>5</v>
      </c>
      <c r="C464" s="3">
        <v>39974.758113425924</v>
      </c>
      <c r="D464" s="3">
        <v>39974.783402777779</v>
      </c>
      <c r="E464" s="2">
        <f t="shared" si="35"/>
        <v>2.5289351855462883E-2</v>
      </c>
      <c r="F464" t="str">
        <f>CONCATENATE(INDEX(Telefonkönyv!$A$2:$A$63,MATCH('Hívások (3)'!A464,Telefonkönyv!$C$2:$C$63,0))," ",INDEX(Telefonkönyv!$B$2:$B$63,MATCH('Hívások (3)'!A464,Telefonkönyv!$C$2:$C$63,0)))</f>
        <v>Huszár Ildikó középvezető</v>
      </c>
      <c r="G464" s="5">
        <f t="shared" si="36"/>
        <v>3005</v>
      </c>
      <c r="H464" s="11" t="b">
        <f t="shared" si="37"/>
        <v>0</v>
      </c>
      <c r="I464" s="11" t="b">
        <f t="shared" si="38"/>
        <v>0</v>
      </c>
      <c r="J464" s="11" t="b">
        <f t="shared" si="39"/>
        <v>0</v>
      </c>
    </row>
    <row r="465" spans="1:10" x14ac:dyDescent="0.25">
      <c r="A465">
        <v>106</v>
      </c>
      <c r="B465" t="s">
        <v>8</v>
      </c>
      <c r="C465" s="3">
        <v>39974.762650462966</v>
      </c>
      <c r="D465" s="3">
        <v>39974.769861111112</v>
      </c>
      <c r="E465" s="2">
        <f t="shared" si="35"/>
        <v>7.2106481457012706E-3</v>
      </c>
      <c r="F465" t="str">
        <f>CONCATENATE(INDEX(Telefonkönyv!$A$2:$A$63,MATCH('Hívások (3)'!A465,Telefonkönyv!$C$2:$C$63,0))," ",INDEX(Telefonkönyv!$B$2:$B$63,MATCH('Hívások (3)'!A465,Telefonkönyv!$C$2:$C$63,0)))</f>
        <v>Kalincsák Hanga ügyintéző</v>
      </c>
      <c r="G465" s="5">
        <f t="shared" si="36"/>
        <v>925</v>
      </c>
      <c r="H465" s="11" t="b">
        <f t="shared" si="37"/>
        <v>0</v>
      </c>
      <c r="I465" s="11" t="b">
        <f t="shared" si="38"/>
        <v>0</v>
      </c>
      <c r="J465" s="11" t="b">
        <f t="shared" si="39"/>
        <v>0</v>
      </c>
    </row>
    <row r="466" spans="1:10" x14ac:dyDescent="0.25">
      <c r="A466">
        <v>136</v>
      </c>
      <c r="B466" t="s">
        <v>11</v>
      </c>
      <c r="C466" s="3">
        <v>39974.762986111113</v>
      </c>
      <c r="D466" s="3">
        <v>39974.766030092593</v>
      </c>
      <c r="E466" s="2">
        <f t="shared" si="35"/>
        <v>3.0439814800047316E-3</v>
      </c>
      <c r="F466" t="str">
        <f>CONCATENATE(INDEX(Telefonkönyv!$A$2:$A$63,MATCH('Hívások (3)'!A466,Telefonkönyv!$C$2:$C$63,0))," ",INDEX(Telefonkönyv!$B$2:$B$63,MATCH('Hívások (3)'!A466,Telefonkönyv!$C$2:$C$63,0)))</f>
        <v>Kégli Máté ügyintéző</v>
      </c>
      <c r="G466" s="5">
        <f t="shared" si="36"/>
        <v>445</v>
      </c>
      <c r="H466" s="11" t="b">
        <f t="shared" si="37"/>
        <v>0</v>
      </c>
      <c r="I466" s="11" t="b">
        <f t="shared" si="38"/>
        <v>0</v>
      </c>
      <c r="J466" s="11" t="b">
        <f t="shared" si="39"/>
        <v>0</v>
      </c>
    </row>
    <row r="467" spans="1:10" x14ac:dyDescent="0.25">
      <c r="A467">
        <v>102</v>
      </c>
      <c r="B467" t="s">
        <v>11</v>
      </c>
      <c r="C467" s="3">
        <v>39974.763032407405</v>
      </c>
      <c r="D467" s="3">
        <v>39974.785196759258</v>
      </c>
      <c r="E467" s="2">
        <f t="shared" si="35"/>
        <v>2.21643518525525E-2</v>
      </c>
      <c r="F467" t="str">
        <f>CONCATENATE(INDEX(Telefonkönyv!$A$2:$A$63,MATCH('Hívások (3)'!A467,Telefonkönyv!$C$2:$C$63,0))," ",INDEX(Telefonkönyv!$B$2:$B$63,MATCH('Hívások (3)'!A467,Telefonkönyv!$C$2:$C$63,0)))</f>
        <v>Csurgó Tivadar ügyintéző</v>
      </c>
      <c r="G467" s="5">
        <f t="shared" si="36"/>
        <v>2605</v>
      </c>
      <c r="H467" s="11" t="b">
        <f t="shared" si="37"/>
        <v>0</v>
      </c>
      <c r="I467" s="11" t="b">
        <f t="shared" si="38"/>
        <v>0</v>
      </c>
      <c r="J467" s="11" t="b">
        <f t="shared" si="39"/>
        <v>0</v>
      </c>
    </row>
    <row r="468" spans="1:10" x14ac:dyDescent="0.25">
      <c r="A468">
        <v>137</v>
      </c>
      <c r="B468" t="s">
        <v>9</v>
      </c>
      <c r="C468" s="3">
        <v>39974.763981481483</v>
      </c>
      <c r="D468" s="3">
        <v>39974.767731481479</v>
      </c>
      <c r="E468" s="2">
        <f t="shared" si="35"/>
        <v>3.749999996216502E-3</v>
      </c>
      <c r="F468" t="str">
        <f>CONCATENATE(INDEX(Telefonkönyv!$A$2:$A$63,MATCH('Hívások (3)'!A468,Telefonkönyv!$C$2:$C$63,0))," ",INDEX(Telefonkönyv!$B$2:$B$63,MATCH('Hívások (3)'!A468,Telefonkönyv!$C$2:$C$63,0)))</f>
        <v>Bertalan József ügyintéző</v>
      </c>
      <c r="G468" s="5">
        <f t="shared" si="36"/>
        <v>500</v>
      </c>
      <c r="H468" s="11" t="b">
        <f t="shared" si="37"/>
        <v>0</v>
      </c>
      <c r="I468" s="11" t="b">
        <f t="shared" si="38"/>
        <v>0</v>
      </c>
      <c r="J468" s="11" t="b">
        <f t="shared" si="39"/>
        <v>0</v>
      </c>
    </row>
    <row r="469" spans="1:10" x14ac:dyDescent="0.25">
      <c r="A469">
        <v>113</v>
      </c>
      <c r="B469" t="s">
        <v>7</v>
      </c>
      <c r="C469" s="3">
        <v>39974.768275462964</v>
      </c>
      <c r="D469" s="3">
        <v>39974.785104166665</v>
      </c>
      <c r="E469" s="2">
        <f t="shared" si="35"/>
        <v>1.6828703701321501E-2</v>
      </c>
      <c r="F469" t="str">
        <f>CONCATENATE(INDEX(Telefonkönyv!$A$2:$A$63,MATCH('Hívások (3)'!A469,Telefonkönyv!$C$2:$C$63,0))," ",INDEX(Telefonkönyv!$B$2:$B$63,MATCH('Hívások (3)'!A469,Telefonkönyv!$C$2:$C$63,0)))</f>
        <v>Toldi Tamás ügyintéző</v>
      </c>
      <c r="G469" s="5">
        <f t="shared" si="36"/>
        <v>1925</v>
      </c>
      <c r="H469" s="11" t="b">
        <f t="shared" si="37"/>
        <v>0</v>
      </c>
      <c r="I469" s="11" t="b">
        <f t="shared" si="38"/>
        <v>0</v>
      </c>
      <c r="J469" s="11" t="b">
        <f t="shared" si="39"/>
        <v>0</v>
      </c>
    </row>
    <row r="470" spans="1:10" x14ac:dyDescent="0.25">
      <c r="A470">
        <v>108</v>
      </c>
      <c r="B470" t="s">
        <v>13</v>
      </c>
      <c r="C470" s="3">
        <v>39974.774074074077</v>
      </c>
      <c r="D470" s="3">
        <v>39974.810532407406</v>
      </c>
      <c r="E470" s="2">
        <f t="shared" si="35"/>
        <v>3.6458333328482695E-2</v>
      </c>
      <c r="F470" t="str">
        <f>CONCATENATE(INDEX(Telefonkönyv!$A$2:$A$63,MATCH('Hívások (3)'!A470,Telefonkönyv!$C$2:$C$63,0))," ",INDEX(Telefonkönyv!$B$2:$B$63,MATCH('Hívások (3)'!A470,Telefonkönyv!$C$2:$C$63,0)))</f>
        <v>Csurai Fruzsina ügyintéző</v>
      </c>
      <c r="G470" s="5">
        <f t="shared" si="36"/>
        <v>4285</v>
      </c>
      <c r="H470" s="11" t="b">
        <f t="shared" si="37"/>
        <v>0</v>
      </c>
      <c r="I470" s="11" t="b">
        <f t="shared" si="38"/>
        <v>0</v>
      </c>
      <c r="J470" s="11" t="b">
        <f t="shared" si="39"/>
        <v>0</v>
      </c>
    </row>
    <row r="471" spans="1:10" x14ac:dyDescent="0.25">
      <c r="A471">
        <v>145</v>
      </c>
      <c r="B471" t="s">
        <v>12</v>
      </c>
      <c r="C471" s="3">
        <v>39974.774629629632</v>
      </c>
      <c r="D471" s="3">
        <v>39974.798750000002</v>
      </c>
      <c r="E471" s="2">
        <f t="shared" si="35"/>
        <v>2.4120370369928423E-2</v>
      </c>
      <c r="F471" t="str">
        <f>CONCATENATE(INDEX(Telefonkönyv!$A$2:$A$63,MATCH('Hívások (3)'!A471,Telefonkönyv!$C$2:$C$63,0))," ",INDEX(Telefonkönyv!$B$2:$B$63,MATCH('Hívások (3)'!A471,Telefonkönyv!$C$2:$C$63,0)))</f>
        <v>Bednai Linda ügyintéző</v>
      </c>
      <c r="G471" s="5">
        <f t="shared" si="36"/>
        <v>2675</v>
      </c>
      <c r="H471" s="11" t="b">
        <f t="shared" si="37"/>
        <v>0</v>
      </c>
      <c r="I471" s="11" t="b">
        <f t="shared" si="38"/>
        <v>0</v>
      </c>
      <c r="J471" s="11" t="b">
        <f t="shared" si="39"/>
        <v>0</v>
      </c>
    </row>
    <row r="472" spans="1:10" x14ac:dyDescent="0.25">
      <c r="A472">
        <v>107</v>
      </c>
      <c r="B472" t="s">
        <v>7</v>
      </c>
      <c r="C472" s="3">
        <v>39974.776608796295</v>
      </c>
      <c r="D472" s="3">
        <v>39974.784189814818</v>
      </c>
      <c r="E472" s="2">
        <f t="shared" si="35"/>
        <v>7.5810185226146132E-3</v>
      </c>
      <c r="F472" t="str">
        <f>CONCATENATE(INDEX(Telefonkönyv!$A$2:$A$63,MATCH('Hívások (3)'!A472,Telefonkönyv!$C$2:$C$63,0))," ",INDEX(Telefonkönyv!$B$2:$B$63,MATCH('Hívások (3)'!A472,Telefonkönyv!$C$2:$C$63,0)))</f>
        <v>Gál Fruzsina ügyintéző</v>
      </c>
      <c r="G472" s="5">
        <f t="shared" si="36"/>
        <v>875</v>
      </c>
      <c r="H472" s="11" t="b">
        <f t="shared" si="37"/>
        <v>0</v>
      </c>
      <c r="I472" s="11" t="b">
        <f t="shared" si="38"/>
        <v>0</v>
      </c>
      <c r="J472" s="11" t="b">
        <f t="shared" si="39"/>
        <v>0</v>
      </c>
    </row>
    <row r="473" spans="1:10" x14ac:dyDescent="0.25">
      <c r="A473">
        <v>119</v>
      </c>
      <c r="B473" t="s">
        <v>10</v>
      </c>
      <c r="C473" s="3">
        <v>39974.903807870367</v>
      </c>
      <c r="D473" s="3">
        <v>39974.915219907409</v>
      </c>
      <c r="E473" s="2">
        <f t="shared" si="35"/>
        <v>1.1412037041736767E-2</v>
      </c>
      <c r="F473" t="str">
        <f>CONCATENATE(INDEX(Telefonkönyv!$A$2:$A$63,MATCH('Hívások (3)'!A473,Telefonkönyv!$C$2:$C$63,0))," ",INDEX(Telefonkönyv!$B$2:$B$63,MATCH('Hívások (3)'!A473,Telefonkönyv!$C$2:$C$63,0)))</f>
        <v>Kövér Krisztina ügyintéző</v>
      </c>
      <c r="G473" s="5">
        <f t="shared" si="36"/>
        <v>1505</v>
      </c>
      <c r="H473" s="11" t="b">
        <f t="shared" si="37"/>
        <v>0</v>
      </c>
      <c r="I473" s="11" t="b">
        <f t="shared" si="38"/>
        <v>0</v>
      </c>
      <c r="J473" s="11" t="b">
        <f t="shared" si="39"/>
        <v>0</v>
      </c>
    </row>
    <row r="474" spans="1:10" x14ac:dyDescent="0.25">
      <c r="A474">
        <v>106</v>
      </c>
      <c r="B474" t="s">
        <v>8</v>
      </c>
      <c r="C474" s="3">
        <v>39974.987847222219</v>
      </c>
      <c r="D474" s="3">
        <v>39975.019884259258</v>
      </c>
      <c r="E474" s="2">
        <f t="shared" si="35"/>
        <v>3.2037037039117422E-2</v>
      </c>
      <c r="F474" t="str">
        <f>CONCATENATE(INDEX(Telefonkönyv!$A$2:$A$63,MATCH('Hívások (3)'!A474,Telefonkönyv!$C$2:$C$63,0))," ",INDEX(Telefonkönyv!$B$2:$B$63,MATCH('Hívások (3)'!A474,Telefonkönyv!$C$2:$C$63,0)))</f>
        <v>Kalincsák Hanga ügyintéző</v>
      </c>
      <c r="G474" s="5">
        <f t="shared" si="36"/>
        <v>3805</v>
      </c>
      <c r="H474" s="11" t="b">
        <f t="shared" si="37"/>
        <v>0</v>
      </c>
      <c r="I474" s="11" t="b">
        <f t="shared" si="38"/>
        <v>0</v>
      </c>
      <c r="J474" s="11" t="b">
        <f t="shared" si="39"/>
        <v>1</v>
      </c>
    </row>
    <row r="475" spans="1:10" x14ac:dyDescent="0.25">
      <c r="A475">
        <v>119</v>
      </c>
      <c r="B475" t="s">
        <v>10</v>
      </c>
      <c r="C475" s="3">
        <v>39975.363842592589</v>
      </c>
      <c r="D475" s="3">
        <v>39975.371712962966</v>
      </c>
      <c r="E475" s="2">
        <f t="shared" si="35"/>
        <v>7.8703703766223043E-3</v>
      </c>
      <c r="F475" t="str">
        <f>CONCATENATE(INDEX(Telefonkönyv!$A$2:$A$63,MATCH('Hívások (3)'!A475,Telefonkönyv!$C$2:$C$63,0))," ",INDEX(Telefonkönyv!$B$2:$B$63,MATCH('Hívások (3)'!A475,Telefonkönyv!$C$2:$C$63,0)))</f>
        <v>Kövér Krisztina ügyintéző</v>
      </c>
      <c r="G475" s="5">
        <f t="shared" si="36"/>
        <v>1080</v>
      </c>
      <c r="H475" s="11" t="b">
        <f t="shared" si="37"/>
        <v>0</v>
      </c>
      <c r="I475" s="11" t="b">
        <f t="shared" si="38"/>
        <v>0</v>
      </c>
      <c r="J475" s="11" t="b">
        <f t="shared" si="39"/>
        <v>1</v>
      </c>
    </row>
    <row r="476" spans="1:10" x14ac:dyDescent="0.25">
      <c r="A476">
        <v>155</v>
      </c>
      <c r="B476" t="s">
        <v>9</v>
      </c>
      <c r="C476" s="3">
        <v>39975.366956018515</v>
      </c>
      <c r="D476" s="3">
        <v>39975.378321759257</v>
      </c>
      <c r="E476" s="2">
        <f t="shared" si="35"/>
        <v>1.1365740741894115E-2</v>
      </c>
      <c r="F476" t="str">
        <f>CONCATENATE(INDEX(Telefonkönyv!$A$2:$A$63,MATCH('Hívások (3)'!A476,Telefonkönyv!$C$2:$C$63,0))," ",INDEX(Telefonkönyv!$B$2:$B$63,MATCH('Hívások (3)'!A476,Telefonkönyv!$C$2:$C$63,0)))</f>
        <v>Bölöni Antal ügyintéző</v>
      </c>
      <c r="G476" s="5">
        <f t="shared" si="36"/>
        <v>1325</v>
      </c>
      <c r="H476" s="11" t="b">
        <f t="shared" si="37"/>
        <v>0</v>
      </c>
      <c r="I476" s="11" t="b">
        <f t="shared" si="38"/>
        <v>0</v>
      </c>
      <c r="J476" s="11" t="b">
        <f t="shared" si="39"/>
        <v>1</v>
      </c>
    </row>
    <row r="477" spans="1:10" x14ac:dyDescent="0.25">
      <c r="A477">
        <v>129</v>
      </c>
      <c r="B477" t="s">
        <v>9</v>
      </c>
      <c r="C477" s="3">
        <v>39975.367303240739</v>
      </c>
      <c r="D477" s="3">
        <v>39975.384675925925</v>
      </c>
      <c r="E477" s="2">
        <f t="shared" si="35"/>
        <v>1.7372685186273884E-2</v>
      </c>
      <c r="F477" t="str">
        <f>CONCATENATE(INDEX(Telefonkönyv!$A$2:$A$63,MATCH('Hívások (3)'!A477,Telefonkönyv!$C$2:$C$63,0))," ",INDEX(Telefonkönyv!$B$2:$B$63,MATCH('Hívások (3)'!A477,Telefonkönyv!$C$2:$C$63,0)))</f>
        <v>Huszár Ildikó középvezető</v>
      </c>
      <c r="G477" s="5">
        <f t="shared" si="36"/>
        <v>2000</v>
      </c>
      <c r="H477" s="11" t="b">
        <f t="shared" si="37"/>
        <v>0</v>
      </c>
      <c r="I477" s="11" t="b">
        <f t="shared" si="38"/>
        <v>0</v>
      </c>
      <c r="J477" s="11" t="b">
        <f t="shared" si="39"/>
        <v>1</v>
      </c>
    </row>
    <row r="478" spans="1:10" x14ac:dyDescent="0.25">
      <c r="A478">
        <v>102</v>
      </c>
      <c r="B478" t="s">
        <v>11</v>
      </c>
      <c r="C478" s="3">
        <v>39975.369074074071</v>
      </c>
      <c r="D478" s="3">
        <v>39975.385162037041</v>
      </c>
      <c r="E478" s="2">
        <f t="shared" si="35"/>
        <v>1.6087962969322689E-2</v>
      </c>
      <c r="F478" t="str">
        <f>CONCATENATE(INDEX(Telefonkönyv!$A$2:$A$63,MATCH('Hívások (3)'!A478,Telefonkönyv!$C$2:$C$63,0))," ",INDEX(Telefonkönyv!$B$2:$B$63,MATCH('Hívások (3)'!A478,Telefonkönyv!$C$2:$C$63,0)))</f>
        <v>Csurgó Tivadar ügyintéző</v>
      </c>
      <c r="G478" s="5">
        <f t="shared" si="36"/>
        <v>1965</v>
      </c>
      <c r="H478" s="11" t="b">
        <f t="shared" si="37"/>
        <v>0</v>
      </c>
      <c r="I478" s="11" t="b">
        <f t="shared" si="38"/>
        <v>0</v>
      </c>
      <c r="J478" s="11" t="b">
        <f t="shared" si="39"/>
        <v>1</v>
      </c>
    </row>
    <row r="479" spans="1:10" x14ac:dyDescent="0.25">
      <c r="A479">
        <v>121</v>
      </c>
      <c r="B479" t="s">
        <v>7</v>
      </c>
      <c r="C479" s="3">
        <v>39975.369201388887</v>
      </c>
      <c r="D479" s="3">
        <v>39975.384293981479</v>
      </c>
      <c r="E479" s="2">
        <f t="shared" si="35"/>
        <v>1.509259259182727E-2</v>
      </c>
      <c r="F479" t="str">
        <f>CONCATENATE(INDEX(Telefonkönyv!$A$2:$A$63,MATCH('Hívások (3)'!A479,Telefonkönyv!$C$2:$C$63,0))," ",INDEX(Telefonkönyv!$B$2:$B$63,MATCH('Hívások (3)'!A479,Telefonkönyv!$C$2:$C$63,0)))</f>
        <v>Palles Katalin ügyintéző</v>
      </c>
      <c r="G479" s="5">
        <f t="shared" si="36"/>
        <v>1700</v>
      </c>
      <c r="H479" s="11" t="b">
        <f t="shared" si="37"/>
        <v>0</v>
      </c>
      <c r="I479" s="11" t="b">
        <f t="shared" si="38"/>
        <v>0</v>
      </c>
      <c r="J479" s="11" t="b">
        <f t="shared" si="39"/>
        <v>1</v>
      </c>
    </row>
    <row r="480" spans="1:10" x14ac:dyDescent="0.25">
      <c r="A480">
        <v>101</v>
      </c>
      <c r="B480" t="s">
        <v>11</v>
      </c>
      <c r="C480" s="3">
        <v>39975.372303240743</v>
      </c>
      <c r="D480" s="3">
        <v>39975.378888888888</v>
      </c>
      <c r="E480" s="2">
        <f t="shared" si="35"/>
        <v>6.5856481451191939E-3</v>
      </c>
      <c r="F480" t="str">
        <f>CONCATENATE(INDEX(Telefonkönyv!$A$2:$A$63,MATCH('Hívások (3)'!A480,Telefonkönyv!$C$2:$C$63,0))," ",INDEX(Telefonkönyv!$B$2:$B$63,MATCH('Hívások (3)'!A480,Telefonkönyv!$C$2:$C$63,0)))</f>
        <v>Szatmári Miklós ügyintéző</v>
      </c>
      <c r="G480" s="5">
        <f t="shared" si="36"/>
        <v>845</v>
      </c>
      <c r="H480" s="11" t="b">
        <f t="shared" si="37"/>
        <v>0</v>
      </c>
      <c r="I480" s="11" t="b">
        <f t="shared" si="38"/>
        <v>0</v>
      </c>
      <c r="J480" s="11" t="b">
        <f t="shared" si="39"/>
        <v>1</v>
      </c>
    </row>
    <row r="481" spans="1:10" x14ac:dyDescent="0.25">
      <c r="A481">
        <v>131</v>
      </c>
      <c r="B481" t="s">
        <v>5</v>
      </c>
      <c r="C481" s="3">
        <v>39975.372569444444</v>
      </c>
      <c r="D481" s="3">
        <v>39975.385162037041</v>
      </c>
      <c r="E481" s="2">
        <f t="shared" si="35"/>
        <v>1.2592592596774921E-2</v>
      </c>
      <c r="F481" t="str">
        <f>CONCATENATE(INDEX(Telefonkönyv!$A$2:$A$63,MATCH('Hívások (3)'!A481,Telefonkönyv!$C$2:$C$63,0))," ",INDEX(Telefonkönyv!$B$2:$B$63,MATCH('Hívások (3)'!A481,Telefonkönyv!$C$2:$C$63,0)))</f>
        <v>Arany Attila ügyintéző</v>
      </c>
      <c r="G481" s="5">
        <f t="shared" si="36"/>
        <v>1565</v>
      </c>
      <c r="H481" s="11" t="b">
        <f t="shared" si="37"/>
        <v>0</v>
      </c>
      <c r="I481" s="11" t="b">
        <f t="shared" si="38"/>
        <v>0</v>
      </c>
      <c r="J481" s="11" t="b">
        <f t="shared" si="39"/>
        <v>1</v>
      </c>
    </row>
    <row r="482" spans="1:10" x14ac:dyDescent="0.25">
      <c r="A482">
        <v>115</v>
      </c>
      <c r="B482" t="s">
        <v>14</v>
      </c>
      <c r="C482" s="3">
        <v>39975.375613425924</v>
      </c>
      <c r="D482" s="3">
        <v>39975.395532407405</v>
      </c>
      <c r="E482" s="2">
        <f t="shared" si="35"/>
        <v>1.9918981481168885E-2</v>
      </c>
      <c r="F482" t="str">
        <f>CONCATENATE(INDEX(Telefonkönyv!$A$2:$A$63,MATCH('Hívások (3)'!A482,Telefonkönyv!$C$2:$C$63,0))," ",INDEX(Telefonkönyv!$B$2:$B$63,MATCH('Hívások (3)'!A482,Telefonkönyv!$C$2:$C$63,0)))</f>
        <v>Marosi István ügyintéző</v>
      </c>
      <c r="G482" s="5">
        <f t="shared" si="36"/>
        <v>2365</v>
      </c>
      <c r="H482" s="11" t="b">
        <f t="shared" si="37"/>
        <v>0</v>
      </c>
      <c r="I482" s="11" t="b">
        <f t="shared" si="38"/>
        <v>0</v>
      </c>
      <c r="J482" s="11" t="b">
        <f t="shared" si="39"/>
        <v>1</v>
      </c>
    </row>
    <row r="483" spans="1:10" x14ac:dyDescent="0.25">
      <c r="A483">
        <v>144</v>
      </c>
      <c r="B483" t="s">
        <v>14</v>
      </c>
      <c r="C483" s="3">
        <v>39975.375960648147</v>
      </c>
      <c r="D483" s="3">
        <v>39975.416122685187</v>
      </c>
      <c r="E483" s="2">
        <f t="shared" si="35"/>
        <v>4.016203703940846E-2</v>
      </c>
      <c r="F483" t="str">
        <f>CONCATENATE(INDEX(Telefonkönyv!$A$2:$A$63,MATCH('Hívások (3)'!A483,Telefonkönyv!$C$2:$C$63,0))," ",INDEX(Telefonkönyv!$B$2:$B$63,MATCH('Hívások (3)'!A483,Telefonkönyv!$C$2:$C$63,0)))</f>
        <v>Bózsing Gergely ügyintéző</v>
      </c>
      <c r="G483" s="5">
        <f t="shared" si="36"/>
        <v>4685</v>
      </c>
      <c r="H483" s="11" t="b">
        <f t="shared" si="37"/>
        <v>0</v>
      </c>
      <c r="I483" s="11" t="b">
        <f t="shared" si="38"/>
        <v>0</v>
      </c>
      <c r="J483" s="11" t="b">
        <f t="shared" si="39"/>
        <v>1</v>
      </c>
    </row>
    <row r="484" spans="1:10" x14ac:dyDescent="0.25">
      <c r="A484">
        <v>161</v>
      </c>
      <c r="B484" t="s">
        <v>9</v>
      </c>
      <c r="C484" s="3">
        <v>39975.375972222224</v>
      </c>
      <c r="D484" s="3">
        <v>39975.399050925924</v>
      </c>
      <c r="E484" s="2">
        <f t="shared" si="35"/>
        <v>2.307870369986631E-2</v>
      </c>
      <c r="F484" t="str">
        <f>CONCATENATE(INDEX(Telefonkönyv!$A$2:$A$63,MATCH('Hívások (3)'!A484,Telefonkönyv!$C$2:$C$63,0))," ",INDEX(Telefonkönyv!$B$2:$B$63,MATCH('Hívások (3)'!A484,Telefonkönyv!$C$2:$C$63,0)))</f>
        <v>Gál Pál ügyintéző</v>
      </c>
      <c r="G484" s="5">
        <f t="shared" si="36"/>
        <v>2600</v>
      </c>
      <c r="H484" s="11" t="b">
        <f t="shared" si="37"/>
        <v>0</v>
      </c>
      <c r="I484" s="11" t="b">
        <f t="shared" si="38"/>
        <v>0</v>
      </c>
      <c r="J484" s="11" t="b">
        <f t="shared" si="39"/>
        <v>1</v>
      </c>
    </row>
    <row r="485" spans="1:10" x14ac:dyDescent="0.25">
      <c r="A485">
        <v>135</v>
      </c>
      <c r="B485" t="s">
        <v>13</v>
      </c>
      <c r="C485" s="3">
        <v>39975.380046296297</v>
      </c>
      <c r="D485" s="3">
        <v>39975.41951388889</v>
      </c>
      <c r="E485" s="2">
        <f t="shared" si="35"/>
        <v>3.9467592592700385E-2</v>
      </c>
      <c r="F485" t="str">
        <f>CONCATENATE(INDEX(Telefonkönyv!$A$2:$A$63,MATCH('Hívások (3)'!A485,Telefonkönyv!$C$2:$C$63,0))," ",INDEX(Telefonkönyv!$B$2:$B$63,MATCH('Hívások (3)'!A485,Telefonkönyv!$C$2:$C$63,0)))</f>
        <v>Laki Karola ügyintéző</v>
      </c>
      <c r="G485" s="5">
        <f t="shared" si="36"/>
        <v>4605</v>
      </c>
      <c r="H485" s="11" t="b">
        <f t="shared" si="37"/>
        <v>0</v>
      </c>
      <c r="I485" s="11" t="b">
        <f t="shared" si="38"/>
        <v>0</v>
      </c>
      <c r="J485" s="11" t="b">
        <f t="shared" si="39"/>
        <v>1</v>
      </c>
    </row>
    <row r="486" spans="1:10" x14ac:dyDescent="0.25">
      <c r="A486">
        <v>155</v>
      </c>
      <c r="B486" t="s">
        <v>9</v>
      </c>
      <c r="C486" s="3">
        <v>39975.38480324074</v>
      </c>
      <c r="D486" s="3">
        <v>39975.399178240739</v>
      </c>
      <c r="E486" s="2">
        <f t="shared" si="35"/>
        <v>1.4374999998835847E-2</v>
      </c>
      <c r="F486" t="str">
        <f>CONCATENATE(INDEX(Telefonkönyv!$A$2:$A$63,MATCH('Hívások (3)'!A486,Telefonkönyv!$C$2:$C$63,0))," ",INDEX(Telefonkönyv!$B$2:$B$63,MATCH('Hívások (3)'!A486,Telefonkönyv!$C$2:$C$63,0)))</f>
        <v>Bölöni Antal ügyintéző</v>
      </c>
      <c r="G486" s="5">
        <f t="shared" si="36"/>
        <v>1625</v>
      </c>
      <c r="H486" s="11" t="b">
        <f t="shared" si="37"/>
        <v>0</v>
      </c>
      <c r="I486" s="11" t="b">
        <f t="shared" si="38"/>
        <v>0</v>
      </c>
      <c r="J486" s="11" t="b">
        <f t="shared" si="39"/>
        <v>1</v>
      </c>
    </row>
    <row r="487" spans="1:10" x14ac:dyDescent="0.25">
      <c r="A487">
        <v>110</v>
      </c>
      <c r="B487" t="s">
        <v>5</v>
      </c>
      <c r="C487" s="3">
        <v>39975.390138888892</v>
      </c>
      <c r="D487" s="3">
        <v>39975.426261574074</v>
      </c>
      <c r="E487" s="2">
        <f t="shared" si="35"/>
        <v>3.6122685181908309E-2</v>
      </c>
      <c r="F487" t="str">
        <f>CONCATENATE(INDEX(Telefonkönyv!$A$2:$A$63,MATCH('Hívások (3)'!A487,Telefonkönyv!$C$2:$C$63,0))," ",INDEX(Telefonkönyv!$B$2:$B$63,MATCH('Hívások (3)'!A487,Telefonkönyv!$C$2:$C$63,0)))</f>
        <v>Tóth Tímea középvezető</v>
      </c>
      <c r="G487" s="5">
        <f t="shared" si="36"/>
        <v>4285</v>
      </c>
      <c r="H487" s="11" t="b">
        <f t="shared" si="37"/>
        <v>0</v>
      </c>
      <c r="I487" s="11" t="b">
        <f t="shared" si="38"/>
        <v>0</v>
      </c>
      <c r="J487" s="11" t="b">
        <f t="shared" si="39"/>
        <v>1</v>
      </c>
    </row>
    <row r="488" spans="1:10" x14ac:dyDescent="0.25">
      <c r="A488">
        <v>111</v>
      </c>
      <c r="B488" t="s">
        <v>15</v>
      </c>
      <c r="C488" s="3">
        <v>39975.394016203703</v>
      </c>
      <c r="D488" s="3">
        <v>39975.415358796294</v>
      </c>
      <c r="E488" s="2">
        <f t="shared" si="35"/>
        <v>2.1342592590372078E-2</v>
      </c>
      <c r="F488" t="str">
        <f>CONCATENATE(INDEX(Telefonkönyv!$A$2:$A$63,MATCH('Hívások (3)'!A488,Telefonkönyv!$C$2:$C$63,0))," ",INDEX(Telefonkönyv!$B$2:$B$63,MATCH('Hívások (3)'!A488,Telefonkönyv!$C$2:$C$63,0)))</f>
        <v>Badacsonyi Krisztián ügyintéző</v>
      </c>
      <c r="G488" s="5">
        <f t="shared" si="36"/>
        <v>2695</v>
      </c>
      <c r="H488" s="11" t="b">
        <f t="shared" si="37"/>
        <v>0</v>
      </c>
      <c r="I488" s="11" t="b">
        <f t="shared" si="38"/>
        <v>0</v>
      </c>
      <c r="J488" s="11" t="b">
        <f t="shared" si="39"/>
        <v>1</v>
      </c>
    </row>
    <row r="489" spans="1:10" x14ac:dyDescent="0.25">
      <c r="A489">
        <v>107</v>
      </c>
      <c r="B489" t="s">
        <v>7</v>
      </c>
      <c r="C489" s="3">
        <v>39975.398310185185</v>
      </c>
      <c r="D489" s="3">
        <v>39975.415023148147</v>
      </c>
      <c r="E489" s="2">
        <f t="shared" si="35"/>
        <v>1.6712962962628808E-2</v>
      </c>
      <c r="F489" t="str">
        <f>CONCATENATE(INDEX(Telefonkönyv!$A$2:$A$63,MATCH('Hívások (3)'!A489,Telefonkönyv!$C$2:$C$63,0))," ",INDEX(Telefonkönyv!$B$2:$B$63,MATCH('Hívások (3)'!A489,Telefonkönyv!$C$2:$C$63,0)))</f>
        <v>Gál Fruzsina ügyintéző</v>
      </c>
      <c r="G489" s="5">
        <f t="shared" si="36"/>
        <v>1925</v>
      </c>
      <c r="H489" s="11" t="b">
        <f t="shared" si="37"/>
        <v>0</v>
      </c>
      <c r="I489" s="11" t="b">
        <f t="shared" si="38"/>
        <v>0</v>
      </c>
      <c r="J489" s="11" t="b">
        <f t="shared" si="39"/>
        <v>1</v>
      </c>
    </row>
    <row r="490" spans="1:10" x14ac:dyDescent="0.25">
      <c r="A490">
        <v>109</v>
      </c>
      <c r="B490" t="s">
        <v>15</v>
      </c>
      <c r="C490" s="3">
        <v>39975.399907407409</v>
      </c>
      <c r="D490" s="3">
        <v>39975.432905092595</v>
      </c>
      <c r="E490" s="2">
        <f t="shared" si="35"/>
        <v>3.2997685186273884E-2</v>
      </c>
      <c r="F490" t="str">
        <f>CONCATENATE(INDEX(Telefonkönyv!$A$2:$A$63,MATCH('Hívások (3)'!A490,Telefonkönyv!$C$2:$C$63,0))," ",INDEX(Telefonkönyv!$B$2:$B$63,MATCH('Hívások (3)'!A490,Telefonkönyv!$C$2:$C$63,0)))</f>
        <v>Lovas Imre ügyintéző</v>
      </c>
      <c r="G490" s="5">
        <f t="shared" si="36"/>
        <v>4140</v>
      </c>
      <c r="H490" s="11" t="b">
        <f t="shared" si="37"/>
        <v>0</v>
      </c>
      <c r="I490" s="11" t="b">
        <f t="shared" si="38"/>
        <v>0</v>
      </c>
      <c r="J490" s="11" t="b">
        <f t="shared" si="39"/>
        <v>1</v>
      </c>
    </row>
    <row r="491" spans="1:10" x14ac:dyDescent="0.25">
      <c r="A491">
        <v>118</v>
      </c>
      <c r="B491" t="s">
        <v>5</v>
      </c>
      <c r="C491" s="3">
        <v>39975.400891203702</v>
      </c>
      <c r="D491" s="3">
        <v>39975.420844907407</v>
      </c>
      <c r="E491" s="2">
        <f t="shared" si="35"/>
        <v>1.9953703704231884E-2</v>
      </c>
      <c r="F491" t="str">
        <f>CONCATENATE(INDEX(Telefonkönyv!$A$2:$A$63,MATCH('Hívások (3)'!A491,Telefonkönyv!$C$2:$C$63,0))," ",INDEX(Telefonkönyv!$B$2:$B$63,MATCH('Hívások (3)'!A491,Telefonkönyv!$C$2:$C$63,0)))</f>
        <v>Ondrejó Anna ügyintéző</v>
      </c>
      <c r="G491" s="5">
        <f t="shared" si="36"/>
        <v>2365</v>
      </c>
      <c r="H491" s="11" t="b">
        <f t="shared" si="37"/>
        <v>0</v>
      </c>
      <c r="I491" s="11" t="b">
        <f t="shared" si="38"/>
        <v>0</v>
      </c>
      <c r="J491" s="11" t="b">
        <f t="shared" si="39"/>
        <v>1</v>
      </c>
    </row>
    <row r="492" spans="1:10" x14ac:dyDescent="0.25">
      <c r="A492">
        <v>113</v>
      </c>
      <c r="B492" t="s">
        <v>7</v>
      </c>
      <c r="C492" s="3">
        <v>39975.4065625</v>
      </c>
      <c r="D492" s="3">
        <v>39975.418182870373</v>
      </c>
      <c r="E492" s="2">
        <f t="shared" si="35"/>
        <v>1.1620370372838806E-2</v>
      </c>
      <c r="F492" t="str">
        <f>CONCATENATE(INDEX(Telefonkönyv!$A$2:$A$63,MATCH('Hívások (3)'!A492,Telefonkönyv!$C$2:$C$63,0))," ",INDEX(Telefonkönyv!$B$2:$B$63,MATCH('Hívások (3)'!A492,Telefonkönyv!$C$2:$C$63,0)))</f>
        <v>Toldi Tamás ügyintéző</v>
      </c>
      <c r="G492" s="5">
        <f t="shared" si="36"/>
        <v>1325</v>
      </c>
      <c r="H492" s="11" t="b">
        <f t="shared" si="37"/>
        <v>0</v>
      </c>
      <c r="I492" s="11" t="b">
        <f t="shared" si="38"/>
        <v>0</v>
      </c>
      <c r="J492" s="11" t="b">
        <f t="shared" si="39"/>
        <v>1</v>
      </c>
    </row>
    <row r="493" spans="1:10" x14ac:dyDescent="0.25">
      <c r="A493">
        <v>112</v>
      </c>
      <c r="B493" t="s">
        <v>13</v>
      </c>
      <c r="C493" s="3">
        <v>39975.407361111109</v>
      </c>
      <c r="D493" s="3">
        <v>39975.412407407406</v>
      </c>
      <c r="E493" s="2">
        <f t="shared" si="35"/>
        <v>5.0462962972233072E-3</v>
      </c>
      <c r="F493" t="str">
        <f>CONCATENATE(INDEX(Telefonkönyv!$A$2:$A$63,MATCH('Hívások (3)'!A493,Telefonkönyv!$C$2:$C$63,0))," ",INDEX(Telefonkönyv!$B$2:$B$63,MATCH('Hívások (3)'!A493,Telefonkönyv!$C$2:$C$63,0)))</f>
        <v>Tóth Vanda ügyintéző</v>
      </c>
      <c r="G493" s="5">
        <f t="shared" si="36"/>
        <v>685</v>
      </c>
      <c r="H493" s="11" t="b">
        <f t="shared" si="37"/>
        <v>0</v>
      </c>
      <c r="I493" s="11" t="b">
        <f t="shared" si="38"/>
        <v>0</v>
      </c>
      <c r="J493" s="11" t="b">
        <f t="shared" si="39"/>
        <v>1</v>
      </c>
    </row>
    <row r="494" spans="1:10" x14ac:dyDescent="0.25">
      <c r="A494">
        <v>124</v>
      </c>
      <c r="B494" t="s">
        <v>13</v>
      </c>
      <c r="C494" s="3">
        <v>39975.408275462964</v>
      </c>
      <c r="D494" s="3">
        <v>39975.449479166666</v>
      </c>
      <c r="E494" s="2">
        <f t="shared" si="35"/>
        <v>4.1203703702194616E-2</v>
      </c>
      <c r="F494" t="str">
        <f>CONCATENATE(INDEX(Telefonkönyv!$A$2:$A$63,MATCH('Hívások (3)'!A494,Telefonkönyv!$C$2:$C$63,0))," ",INDEX(Telefonkönyv!$B$2:$B$63,MATCH('Hívások (3)'!A494,Telefonkönyv!$C$2:$C$63,0)))</f>
        <v>Gelencsér László ügyintéző</v>
      </c>
      <c r="G494" s="5">
        <f t="shared" si="36"/>
        <v>4845</v>
      </c>
      <c r="H494" s="11" t="b">
        <f t="shared" si="37"/>
        <v>0</v>
      </c>
      <c r="I494" s="11" t="b">
        <f t="shared" si="38"/>
        <v>0</v>
      </c>
      <c r="J494" s="11" t="b">
        <f t="shared" si="39"/>
        <v>1</v>
      </c>
    </row>
    <row r="495" spans="1:10" x14ac:dyDescent="0.25">
      <c r="A495">
        <v>150</v>
      </c>
      <c r="B495" t="s">
        <v>5</v>
      </c>
      <c r="C495" s="3">
        <v>39975.413807870369</v>
      </c>
      <c r="D495" s="3">
        <v>39975.443692129629</v>
      </c>
      <c r="E495" s="2">
        <f t="shared" si="35"/>
        <v>2.9884259260143153E-2</v>
      </c>
      <c r="F495" t="str">
        <f>CONCATENATE(INDEX(Telefonkönyv!$A$2:$A$63,MATCH('Hívások (3)'!A495,Telefonkönyv!$C$2:$C$63,0))," ",INDEX(Telefonkönyv!$B$2:$B$63,MATCH('Hívások (3)'!A495,Telefonkönyv!$C$2:$C$63,0)))</f>
        <v>Virt Kornél ügyintéző</v>
      </c>
      <c r="G495" s="5">
        <f t="shared" si="36"/>
        <v>3565</v>
      </c>
      <c r="H495" s="11" t="b">
        <f t="shared" si="37"/>
        <v>0</v>
      </c>
      <c r="I495" s="11" t="b">
        <f t="shared" si="38"/>
        <v>0</v>
      </c>
      <c r="J495" s="11" t="b">
        <f t="shared" si="39"/>
        <v>1</v>
      </c>
    </row>
    <row r="496" spans="1:10" x14ac:dyDescent="0.25">
      <c r="A496">
        <v>159</v>
      </c>
      <c r="B496" t="s">
        <v>4</v>
      </c>
      <c r="C496" s="3">
        <v>39975.415208333332</v>
      </c>
      <c r="D496" s="3">
        <v>39975.419872685183</v>
      </c>
      <c r="E496" s="2">
        <f t="shared" si="35"/>
        <v>4.6643518508062698E-3</v>
      </c>
      <c r="F496" t="str">
        <f>CONCATENATE(INDEX(Telefonkönyv!$A$2:$A$63,MATCH('Hívások (3)'!A496,Telefonkönyv!$C$2:$C$63,0))," ",INDEX(Telefonkönyv!$B$2:$B$63,MATCH('Hívások (3)'!A496,Telefonkönyv!$C$2:$C$63,0)))</f>
        <v>Pap Nikolett ügyintéző</v>
      </c>
      <c r="G496" s="5">
        <f t="shared" si="36"/>
        <v>550</v>
      </c>
      <c r="H496" s="11" t="b">
        <f t="shared" si="37"/>
        <v>0</v>
      </c>
      <c r="I496" s="11" t="b">
        <f t="shared" si="38"/>
        <v>0</v>
      </c>
      <c r="J496" s="11" t="b">
        <f t="shared" si="39"/>
        <v>1</v>
      </c>
    </row>
    <row r="497" spans="1:10" x14ac:dyDescent="0.25">
      <c r="A497">
        <v>157</v>
      </c>
      <c r="B497" t="s">
        <v>6</v>
      </c>
      <c r="C497" s="3">
        <v>39975.420231481483</v>
      </c>
      <c r="D497" s="3">
        <v>39975.441319444442</v>
      </c>
      <c r="E497" s="2">
        <f t="shared" si="35"/>
        <v>2.1087962959427387E-2</v>
      </c>
      <c r="F497" t="str">
        <f>CONCATENATE(INDEX(Telefonkönyv!$A$2:$A$63,MATCH('Hívások (3)'!A497,Telefonkönyv!$C$2:$C$63,0))," ",INDEX(Telefonkönyv!$B$2:$B$63,MATCH('Hívások (3)'!A497,Telefonkönyv!$C$2:$C$63,0)))</f>
        <v>Tardos György ügyintéző</v>
      </c>
      <c r="G497" s="5">
        <f t="shared" si="36"/>
        <v>2525</v>
      </c>
      <c r="H497" s="11" t="b">
        <f t="shared" si="37"/>
        <v>0</v>
      </c>
      <c r="I497" s="11" t="b">
        <f t="shared" si="38"/>
        <v>0</v>
      </c>
      <c r="J497" s="11" t="b">
        <f t="shared" si="39"/>
        <v>1</v>
      </c>
    </row>
    <row r="498" spans="1:10" x14ac:dyDescent="0.25">
      <c r="A498">
        <v>129</v>
      </c>
      <c r="B498" t="s">
        <v>7</v>
      </c>
      <c r="C498" s="3">
        <v>39975.421724537038</v>
      </c>
      <c r="D498" s="3">
        <v>39975.456967592596</v>
      </c>
      <c r="E498" s="2">
        <f t="shared" si="35"/>
        <v>3.5243055557657499E-2</v>
      </c>
      <c r="F498" t="str">
        <f>CONCATENATE(INDEX(Telefonkönyv!$A$2:$A$63,MATCH('Hívások (3)'!A498,Telefonkönyv!$C$2:$C$63,0))," ",INDEX(Telefonkönyv!$B$2:$B$63,MATCH('Hívások (3)'!A498,Telefonkönyv!$C$2:$C$63,0)))</f>
        <v>Huszár Ildikó középvezető</v>
      </c>
      <c r="G498" s="5">
        <f t="shared" si="36"/>
        <v>3875</v>
      </c>
      <c r="H498" s="11" t="b">
        <f t="shared" si="37"/>
        <v>0</v>
      </c>
      <c r="I498" s="11" t="b">
        <f t="shared" si="38"/>
        <v>0</v>
      </c>
      <c r="J498" s="11" t="b">
        <f t="shared" si="39"/>
        <v>1</v>
      </c>
    </row>
    <row r="499" spans="1:10" x14ac:dyDescent="0.25">
      <c r="A499">
        <v>152</v>
      </c>
      <c r="B499" t="s">
        <v>6</v>
      </c>
      <c r="C499" s="3">
        <v>39975.422766203701</v>
      </c>
      <c r="D499" s="3">
        <v>39975.438391203701</v>
      </c>
      <c r="E499" s="2">
        <f t="shared" si="35"/>
        <v>1.5625E-2</v>
      </c>
      <c r="F499" t="str">
        <f>CONCATENATE(INDEX(Telefonkönyv!$A$2:$A$63,MATCH('Hívások (3)'!A499,Telefonkönyv!$C$2:$C$63,0))," ",INDEX(Telefonkönyv!$B$2:$B$63,MATCH('Hívások (3)'!A499,Telefonkönyv!$C$2:$C$63,0)))</f>
        <v>Viola Klára ügyintéző</v>
      </c>
      <c r="G499" s="5">
        <f t="shared" si="36"/>
        <v>1885</v>
      </c>
      <c r="H499" s="11" t="b">
        <f t="shared" si="37"/>
        <v>0</v>
      </c>
      <c r="I499" s="11" t="b">
        <f t="shared" si="38"/>
        <v>0</v>
      </c>
      <c r="J499" s="11" t="b">
        <f t="shared" si="39"/>
        <v>1</v>
      </c>
    </row>
    <row r="500" spans="1:10" x14ac:dyDescent="0.25">
      <c r="A500">
        <v>114</v>
      </c>
      <c r="B500" t="s">
        <v>11</v>
      </c>
      <c r="C500" s="3">
        <v>39975.422951388886</v>
      </c>
      <c r="D500" s="3">
        <v>39975.424293981479</v>
      </c>
      <c r="E500" s="2">
        <f t="shared" si="35"/>
        <v>1.3425925935734995E-3</v>
      </c>
      <c r="F500" t="str">
        <f>CONCATENATE(INDEX(Telefonkönyv!$A$2:$A$63,MATCH('Hívások (3)'!A500,Telefonkönyv!$C$2:$C$63,0))," ",INDEX(Telefonkönyv!$B$2:$B$63,MATCH('Hívások (3)'!A500,Telefonkönyv!$C$2:$C$63,0)))</f>
        <v>Bakonyi Mátyás ügyintéző</v>
      </c>
      <c r="G500" s="5">
        <f t="shared" si="36"/>
        <v>205</v>
      </c>
      <c r="H500" s="11" t="b">
        <f t="shared" si="37"/>
        <v>0</v>
      </c>
      <c r="I500" s="11" t="b">
        <f t="shared" si="38"/>
        <v>0</v>
      </c>
      <c r="J500" s="11" t="b">
        <f t="shared" si="39"/>
        <v>1</v>
      </c>
    </row>
    <row r="501" spans="1:10" x14ac:dyDescent="0.25">
      <c r="A501">
        <v>114</v>
      </c>
      <c r="B501" t="s">
        <v>11</v>
      </c>
      <c r="C501" s="3">
        <v>39975.429108796299</v>
      </c>
      <c r="D501" s="3">
        <v>39975.434548611112</v>
      </c>
      <c r="E501" s="2">
        <f t="shared" si="35"/>
        <v>5.4398148131440394E-3</v>
      </c>
      <c r="F501" t="str">
        <f>CONCATENATE(INDEX(Telefonkönyv!$A$2:$A$63,MATCH('Hívások (3)'!A501,Telefonkönyv!$C$2:$C$63,0))," ",INDEX(Telefonkönyv!$B$2:$B$63,MATCH('Hívások (3)'!A501,Telefonkönyv!$C$2:$C$63,0)))</f>
        <v>Bakonyi Mátyás ügyintéző</v>
      </c>
      <c r="G501" s="5">
        <f t="shared" si="36"/>
        <v>685</v>
      </c>
      <c r="H501" s="11" t="b">
        <f t="shared" si="37"/>
        <v>0</v>
      </c>
      <c r="I501" s="11" t="b">
        <f t="shared" si="38"/>
        <v>0</v>
      </c>
      <c r="J501" s="11" t="b">
        <f t="shared" si="39"/>
        <v>1</v>
      </c>
    </row>
    <row r="502" spans="1:10" x14ac:dyDescent="0.25">
      <c r="A502">
        <v>159</v>
      </c>
      <c r="B502" t="s">
        <v>4</v>
      </c>
      <c r="C502" s="3">
        <v>39975.429224537038</v>
      </c>
      <c r="D502" s="3">
        <v>39975.429386574076</v>
      </c>
      <c r="E502" s="2">
        <f t="shared" si="35"/>
        <v>1.6203703853534535E-4</v>
      </c>
      <c r="F502" t="str">
        <f>CONCATENATE(INDEX(Telefonkönyv!$A$2:$A$63,MATCH('Hívások (3)'!A502,Telefonkönyv!$C$2:$C$63,0))," ",INDEX(Telefonkönyv!$B$2:$B$63,MATCH('Hívások (3)'!A502,Telefonkönyv!$C$2:$C$63,0)))</f>
        <v>Pap Nikolett ügyintéző</v>
      </c>
      <c r="G502" s="5">
        <f t="shared" si="36"/>
        <v>130</v>
      </c>
      <c r="H502" s="11" t="b">
        <f t="shared" si="37"/>
        <v>0</v>
      </c>
      <c r="I502" s="11" t="b">
        <f t="shared" si="38"/>
        <v>0</v>
      </c>
      <c r="J502" s="11" t="b">
        <f t="shared" si="39"/>
        <v>1</v>
      </c>
    </row>
    <row r="503" spans="1:10" x14ac:dyDescent="0.25">
      <c r="A503">
        <v>119</v>
      </c>
      <c r="B503" t="s">
        <v>10</v>
      </c>
      <c r="C503" s="3">
        <v>39975.431875000002</v>
      </c>
      <c r="D503" s="3">
        <v>39975.452546296299</v>
      </c>
      <c r="E503" s="2">
        <f t="shared" si="35"/>
        <v>2.0671296297223307E-2</v>
      </c>
      <c r="F503" t="str">
        <f>CONCATENATE(INDEX(Telefonkönyv!$A$2:$A$63,MATCH('Hívások (3)'!A503,Telefonkönyv!$C$2:$C$63,0))," ",INDEX(Telefonkönyv!$B$2:$B$63,MATCH('Hívások (3)'!A503,Telefonkönyv!$C$2:$C$63,0)))</f>
        <v>Kövér Krisztina ügyintéző</v>
      </c>
      <c r="G503" s="5">
        <f t="shared" si="36"/>
        <v>2610</v>
      </c>
      <c r="H503" s="11" t="b">
        <f t="shared" si="37"/>
        <v>0</v>
      </c>
      <c r="I503" s="11" t="b">
        <f t="shared" si="38"/>
        <v>0</v>
      </c>
      <c r="J503" s="11" t="b">
        <f t="shared" si="39"/>
        <v>1</v>
      </c>
    </row>
    <row r="504" spans="1:10" x14ac:dyDescent="0.25">
      <c r="A504">
        <v>136</v>
      </c>
      <c r="B504" t="s">
        <v>11</v>
      </c>
      <c r="C504" s="3">
        <v>39975.433796296296</v>
      </c>
      <c r="D504" s="3">
        <v>39975.472291666665</v>
      </c>
      <c r="E504" s="2">
        <f t="shared" si="35"/>
        <v>3.849537036876427E-2</v>
      </c>
      <c r="F504" t="str">
        <f>CONCATENATE(INDEX(Telefonkönyv!$A$2:$A$63,MATCH('Hívások (3)'!A504,Telefonkönyv!$C$2:$C$63,0))," ",INDEX(Telefonkönyv!$B$2:$B$63,MATCH('Hívások (3)'!A504,Telefonkönyv!$C$2:$C$63,0)))</f>
        <v>Kégli Máté ügyintéző</v>
      </c>
      <c r="G504" s="5">
        <f t="shared" si="36"/>
        <v>4525</v>
      </c>
      <c r="H504" s="11" t="b">
        <f t="shared" si="37"/>
        <v>0</v>
      </c>
      <c r="I504" s="11" t="b">
        <f t="shared" si="38"/>
        <v>0</v>
      </c>
      <c r="J504" s="11" t="b">
        <f t="shared" si="39"/>
        <v>1</v>
      </c>
    </row>
    <row r="505" spans="1:10" x14ac:dyDescent="0.25">
      <c r="A505">
        <v>156</v>
      </c>
      <c r="B505" t="s">
        <v>7</v>
      </c>
      <c r="C505" s="3">
        <v>39975.434074074074</v>
      </c>
      <c r="D505" s="3">
        <v>39975.435532407406</v>
      </c>
      <c r="E505" s="2">
        <f t="shared" si="35"/>
        <v>1.4583333322661929E-3</v>
      </c>
      <c r="F505" t="str">
        <f>CONCATENATE(INDEX(Telefonkönyv!$A$2:$A$63,MATCH('Hívások (3)'!A505,Telefonkönyv!$C$2:$C$63,0))," ",INDEX(Telefonkönyv!$B$2:$B$63,MATCH('Hívások (3)'!A505,Telefonkönyv!$C$2:$C$63,0)))</f>
        <v>Ormai Nikolett ügyintéző</v>
      </c>
      <c r="G505" s="5">
        <f t="shared" si="36"/>
        <v>275</v>
      </c>
      <c r="H505" s="11" t="b">
        <f t="shared" si="37"/>
        <v>0</v>
      </c>
      <c r="I505" s="11" t="b">
        <f t="shared" si="38"/>
        <v>0</v>
      </c>
      <c r="J505" s="11" t="b">
        <f t="shared" si="39"/>
        <v>1</v>
      </c>
    </row>
    <row r="506" spans="1:10" x14ac:dyDescent="0.25">
      <c r="A506">
        <v>132</v>
      </c>
      <c r="B506" t="s">
        <v>5</v>
      </c>
      <c r="C506" s="3">
        <v>39975.43854166667</v>
      </c>
      <c r="D506" s="3">
        <v>39975.446909722225</v>
      </c>
      <c r="E506" s="2">
        <f t="shared" si="35"/>
        <v>8.3680555544560775E-3</v>
      </c>
      <c r="F506" t="str">
        <f>CONCATENATE(INDEX(Telefonkönyv!$A$2:$A$63,MATCH('Hívások (3)'!A506,Telefonkönyv!$C$2:$C$63,0))," ",INDEX(Telefonkönyv!$B$2:$B$63,MATCH('Hívások (3)'!A506,Telefonkönyv!$C$2:$C$63,0)))</f>
        <v>Pap Zsófia ügyintéző</v>
      </c>
      <c r="G506" s="5">
        <f t="shared" si="36"/>
        <v>1085</v>
      </c>
      <c r="H506" s="11" t="b">
        <f t="shared" si="37"/>
        <v>0</v>
      </c>
      <c r="I506" s="11" t="b">
        <f t="shared" si="38"/>
        <v>0</v>
      </c>
      <c r="J506" s="11" t="b">
        <f t="shared" si="39"/>
        <v>1</v>
      </c>
    </row>
    <row r="507" spans="1:10" x14ac:dyDescent="0.25">
      <c r="A507">
        <v>106</v>
      </c>
      <c r="B507" t="s">
        <v>8</v>
      </c>
      <c r="C507" s="3">
        <v>39975.438831018517</v>
      </c>
      <c r="D507" s="3">
        <v>39975.444039351853</v>
      </c>
      <c r="E507" s="2">
        <f t="shared" si="35"/>
        <v>5.2083333357586525E-3</v>
      </c>
      <c r="F507" t="str">
        <f>CONCATENATE(INDEX(Telefonkönyv!$A$2:$A$63,MATCH('Hívások (3)'!A507,Telefonkönyv!$C$2:$C$63,0))," ",INDEX(Telefonkönyv!$B$2:$B$63,MATCH('Hívások (3)'!A507,Telefonkönyv!$C$2:$C$63,0)))</f>
        <v>Kalincsák Hanga ügyintéző</v>
      </c>
      <c r="G507" s="5">
        <f t="shared" si="36"/>
        <v>685</v>
      </c>
      <c r="H507" s="11" t="b">
        <f t="shared" si="37"/>
        <v>0</v>
      </c>
      <c r="I507" s="11" t="b">
        <f t="shared" si="38"/>
        <v>0</v>
      </c>
      <c r="J507" s="11" t="b">
        <f t="shared" si="39"/>
        <v>1</v>
      </c>
    </row>
    <row r="508" spans="1:10" x14ac:dyDescent="0.25">
      <c r="A508">
        <v>147</v>
      </c>
      <c r="B508" t="s">
        <v>9</v>
      </c>
      <c r="C508" s="3">
        <v>39975.446030092593</v>
      </c>
      <c r="D508" s="3">
        <v>39975.446446759262</v>
      </c>
      <c r="E508" s="2">
        <f t="shared" si="35"/>
        <v>4.1666666948003694E-4</v>
      </c>
      <c r="F508" t="str">
        <f>CONCATENATE(INDEX(Telefonkönyv!$A$2:$A$63,MATCH('Hívások (3)'!A508,Telefonkönyv!$C$2:$C$63,0))," ",INDEX(Telefonkönyv!$B$2:$B$63,MATCH('Hívások (3)'!A508,Telefonkönyv!$C$2:$C$63,0)))</f>
        <v>Holman Edit felsővezető</v>
      </c>
      <c r="G508" s="5">
        <f t="shared" si="36"/>
        <v>125</v>
      </c>
      <c r="H508" s="11" t="b">
        <f t="shared" si="37"/>
        <v>0</v>
      </c>
      <c r="I508" s="11" t="b">
        <f t="shared" si="38"/>
        <v>0</v>
      </c>
      <c r="J508" s="11" t="b">
        <f t="shared" si="39"/>
        <v>1</v>
      </c>
    </row>
    <row r="509" spans="1:10" x14ac:dyDescent="0.25">
      <c r="A509">
        <v>114</v>
      </c>
      <c r="B509" t="s">
        <v>11</v>
      </c>
      <c r="C509" s="3">
        <v>39975.446273148147</v>
      </c>
      <c r="D509" s="3">
        <v>39975.459305555552</v>
      </c>
      <c r="E509" s="2">
        <f t="shared" si="35"/>
        <v>1.3032407405262347E-2</v>
      </c>
      <c r="F509" t="str">
        <f>CONCATENATE(INDEX(Telefonkönyv!$A$2:$A$63,MATCH('Hívások (3)'!A509,Telefonkönyv!$C$2:$C$63,0))," ",INDEX(Telefonkönyv!$B$2:$B$63,MATCH('Hívások (3)'!A509,Telefonkönyv!$C$2:$C$63,0)))</f>
        <v>Bakonyi Mátyás ügyintéző</v>
      </c>
      <c r="G509" s="5">
        <f t="shared" si="36"/>
        <v>1565</v>
      </c>
      <c r="H509" s="11" t="b">
        <f t="shared" si="37"/>
        <v>0</v>
      </c>
      <c r="I509" s="11" t="b">
        <f t="shared" si="38"/>
        <v>0</v>
      </c>
      <c r="J509" s="11" t="b">
        <f t="shared" si="39"/>
        <v>1</v>
      </c>
    </row>
    <row r="510" spans="1:10" x14ac:dyDescent="0.25">
      <c r="A510">
        <v>127</v>
      </c>
      <c r="B510" t="s">
        <v>4</v>
      </c>
      <c r="C510" s="3">
        <v>39975.446423611109</v>
      </c>
      <c r="D510" s="3">
        <v>39975.451342592591</v>
      </c>
      <c r="E510" s="2">
        <f t="shared" si="35"/>
        <v>4.9189814817509614E-3</v>
      </c>
      <c r="F510" t="str">
        <f>CONCATENATE(INDEX(Telefonkönyv!$A$2:$A$63,MATCH('Hívások (3)'!A510,Telefonkönyv!$C$2:$C$63,0))," ",INDEX(Telefonkönyv!$B$2:$B$63,MATCH('Hívások (3)'!A510,Telefonkönyv!$C$2:$C$63,0)))</f>
        <v>Polgár Zsuzsa ügyintéző</v>
      </c>
      <c r="G510" s="5">
        <f t="shared" si="36"/>
        <v>620</v>
      </c>
      <c r="H510" s="11" t="b">
        <f t="shared" si="37"/>
        <v>0</v>
      </c>
      <c r="I510" s="11" t="b">
        <f t="shared" si="38"/>
        <v>0</v>
      </c>
      <c r="J510" s="11" t="b">
        <f t="shared" si="39"/>
        <v>1</v>
      </c>
    </row>
    <row r="511" spans="1:10" x14ac:dyDescent="0.25">
      <c r="A511">
        <v>133</v>
      </c>
      <c r="B511" t="s">
        <v>15</v>
      </c>
      <c r="C511" s="3">
        <v>39975.449201388888</v>
      </c>
      <c r="D511" s="3">
        <v>39975.479155092595</v>
      </c>
      <c r="E511" s="2">
        <f t="shared" si="35"/>
        <v>2.9953703706269152E-2</v>
      </c>
      <c r="F511" t="str">
        <f>CONCATENATE(INDEX(Telefonkönyv!$A$2:$A$63,MATCH('Hívások (3)'!A511,Telefonkönyv!$C$2:$C$63,0))," ",INDEX(Telefonkönyv!$B$2:$B$63,MATCH('Hívások (3)'!A511,Telefonkönyv!$C$2:$C$63,0)))</f>
        <v>Kálóczi Berta ügyintéző</v>
      </c>
      <c r="G511" s="5">
        <f t="shared" si="36"/>
        <v>3800</v>
      </c>
      <c r="H511" s="11" t="b">
        <f t="shared" si="37"/>
        <v>0</v>
      </c>
      <c r="I511" s="11" t="b">
        <f t="shared" si="38"/>
        <v>0</v>
      </c>
      <c r="J511" s="11" t="b">
        <f t="shared" si="39"/>
        <v>1</v>
      </c>
    </row>
    <row r="512" spans="1:10" x14ac:dyDescent="0.25">
      <c r="A512">
        <v>117</v>
      </c>
      <c r="B512" t="s">
        <v>5</v>
      </c>
      <c r="C512" s="3">
        <v>39975.453043981484</v>
      </c>
      <c r="D512" s="3">
        <v>39975.464502314811</v>
      </c>
      <c r="E512" s="2">
        <f t="shared" si="35"/>
        <v>1.1458333327027503E-2</v>
      </c>
      <c r="F512" t="str">
        <f>CONCATENATE(INDEX(Telefonkönyv!$A$2:$A$63,MATCH('Hívások (3)'!A512,Telefonkönyv!$C$2:$C$63,0))," ",INDEX(Telefonkönyv!$B$2:$B$63,MATCH('Hívások (3)'!A512,Telefonkönyv!$C$2:$C$63,0)))</f>
        <v>Ordasi Judit ügyintéző</v>
      </c>
      <c r="G512" s="5">
        <f t="shared" si="36"/>
        <v>1405</v>
      </c>
      <c r="H512" s="11" t="b">
        <f t="shared" si="37"/>
        <v>0</v>
      </c>
      <c r="I512" s="11" t="b">
        <f t="shared" si="38"/>
        <v>0</v>
      </c>
      <c r="J512" s="11" t="b">
        <f t="shared" si="39"/>
        <v>1</v>
      </c>
    </row>
    <row r="513" spans="1:10" x14ac:dyDescent="0.25">
      <c r="A513">
        <v>143</v>
      </c>
      <c r="B513" t="s">
        <v>9</v>
      </c>
      <c r="C513" s="3">
        <v>39975.45480324074</v>
      </c>
      <c r="D513" s="3">
        <v>39975.459236111114</v>
      </c>
      <c r="E513" s="2">
        <f t="shared" si="35"/>
        <v>4.432870373420883E-3</v>
      </c>
      <c r="F513" t="str">
        <f>CONCATENATE(INDEX(Telefonkönyv!$A$2:$A$63,MATCH('Hívások (3)'!A513,Telefonkönyv!$C$2:$C$63,0))," ",INDEX(Telefonkönyv!$B$2:$B$63,MATCH('Hívások (3)'!A513,Telefonkönyv!$C$2:$C$63,0)))</f>
        <v>Tringel Franciska ügyintéző</v>
      </c>
      <c r="G513" s="5">
        <f t="shared" si="36"/>
        <v>575</v>
      </c>
      <c r="H513" s="11" t="b">
        <f t="shared" si="37"/>
        <v>0</v>
      </c>
      <c r="I513" s="11" t="b">
        <f t="shared" si="38"/>
        <v>0</v>
      </c>
      <c r="J513" s="11" t="b">
        <f t="shared" si="39"/>
        <v>1</v>
      </c>
    </row>
    <row r="514" spans="1:10" x14ac:dyDescent="0.25">
      <c r="A514">
        <v>103</v>
      </c>
      <c r="B514" t="s">
        <v>10</v>
      </c>
      <c r="C514" s="3">
        <v>39975.458067129628</v>
      </c>
      <c r="D514" s="3">
        <v>39975.478692129633</v>
      </c>
      <c r="E514" s="2">
        <f t="shared" si="35"/>
        <v>2.0625000004656613E-2</v>
      </c>
      <c r="F514" t="str">
        <f>CONCATENATE(INDEX(Telefonkönyv!$A$2:$A$63,MATCH('Hívások (3)'!A514,Telefonkönyv!$C$2:$C$63,0))," ",INDEX(Telefonkönyv!$B$2:$B$63,MATCH('Hívások (3)'!A514,Telefonkönyv!$C$2:$C$63,0)))</f>
        <v>Faluhelyi Csaba ügyintéző</v>
      </c>
      <c r="G514" s="5">
        <f t="shared" si="36"/>
        <v>2610</v>
      </c>
      <c r="H514" s="11" t="b">
        <f t="shared" si="37"/>
        <v>0</v>
      </c>
      <c r="I514" s="11" t="b">
        <f t="shared" si="38"/>
        <v>0</v>
      </c>
      <c r="J514" s="11" t="b">
        <f t="shared" si="39"/>
        <v>1</v>
      </c>
    </row>
    <row r="515" spans="1:10" x14ac:dyDescent="0.25">
      <c r="A515">
        <v>148</v>
      </c>
      <c r="B515" t="s">
        <v>8</v>
      </c>
      <c r="C515" s="3">
        <v>39975.459872685184</v>
      </c>
      <c r="D515" s="3">
        <v>39975.488495370373</v>
      </c>
      <c r="E515" s="2">
        <f t="shared" ref="E515:E578" si="40">D515-C515</f>
        <v>2.8622685189475305E-2</v>
      </c>
      <c r="F515" t="str">
        <f>CONCATENATE(INDEX(Telefonkönyv!$A$2:$A$63,MATCH('Hívások (3)'!A515,Telefonkönyv!$C$2:$C$63,0))," ",INDEX(Telefonkönyv!$B$2:$B$63,MATCH('Hívások (3)'!A515,Telefonkönyv!$C$2:$C$63,0)))</f>
        <v>Mester Zsuzsa középvezető</v>
      </c>
      <c r="G515" s="5">
        <f t="shared" ref="G515:G578" si="41">VLOOKUP(B515,$S$2:$V$13,3,FALSE)+IF(SECOND(E515)=0,MINUTE(E515),MINUTE(E515)+1)*VLOOKUP(B515,$S$2:$V$13,4,FALSE)</f>
        <v>3405</v>
      </c>
      <c r="H515" s="11" t="b">
        <f t="shared" ref="H515:H578" si="42">AND(HOUR($C515)+VLOOKUP($B515,$S$2:$T$13,2,FALSE)&lt;9,HOUR($D515)+VLOOKUP($B515,$S$2:$T$13,2,FALSE)&gt;=9)</f>
        <v>0</v>
      </c>
      <c r="I515" s="11" t="b">
        <f t="shared" ref="I515:I578" si="43">AND( OR( HOUR($C515)+VLOOKUP($B515,$S$2:$T$13,2,FALSE)&lt;17, AND(HOUR($C515)+VLOOKUP($B515,$S$2:$T$13,2,FALSE)=17,MINUTE($C515)=0,SECOND($C515)=0) ), AND( HOUR($D515)+VLOOKUP($B515,$S$2:$T$13,2,FALSE)=17, OR(MINUTE($D515)&lt;&gt;0,SECOND($D515)&lt;&gt;0) ) )</f>
        <v>0</v>
      </c>
      <c r="J515" s="11" t="b">
        <f t="shared" ref="J515:J578" si="44">OR(OR(HOUR($C515)+VLOOKUP($B515,$S$2:$T$13,2,FALSE)&gt;17,AND(HOUR($C515)+VLOOKUP($B515,$S$2:$T$13,2,FALSE)=17,OR(MINUTE($C515)&gt;0,SECOND($C515)&gt;0)),HOUR($D515)+VLOOKUP($B515,$S$2:$T$13,2,FALSE)&lt;9))</f>
        <v>1</v>
      </c>
    </row>
    <row r="516" spans="1:10" x14ac:dyDescent="0.25">
      <c r="A516">
        <v>128</v>
      </c>
      <c r="B516" t="s">
        <v>4</v>
      </c>
      <c r="C516" s="3">
        <v>39975.46025462963</v>
      </c>
      <c r="D516" s="3">
        <v>39975.464722222219</v>
      </c>
      <c r="E516" s="2">
        <f t="shared" si="40"/>
        <v>4.4675925892079249E-3</v>
      </c>
      <c r="F516" t="str">
        <f>CONCATENATE(INDEX(Telefonkönyv!$A$2:$A$63,MATCH('Hívások (3)'!A516,Telefonkönyv!$C$2:$C$63,0))," ",INDEX(Telefonkönyv!$B$2:$B$63,MATCH('Hívások (3)'!A516,Telefonkönyv!$C$2:$C$63,0)))</f>
        <v>Fogarasi Éva ügyintéző</v>
      </c>
      <c r="G516" s="5">
        <f t="shared" si="41"/>
        <v>550</v>
      </c>
      <c r="H516" s="11" t="b">
        <f t="shared" si="42"/>
        <v>0</v>
      </c>
      <c r="I516" s="11" t="b">
        <f t="shared" si="43"/>
        <v>0</v>
      </c>
      <c r="J516" s="11" t="b">
        <f t="shared" si="44"/>
        <v>1</v>
      </c>
    </row>
    <row r="517" spans="1:10" x14ac:dyDescent="0.25">
      <c r="A517">
        <v>119</v>
      </c>
      <c r="B517" t="s">
        <v>10</v>
      </c>
      <c r="C517" s="3">
        <v>39975.461921296293</v>
      </c>
      <c r="D517" s="3">
        <v>39975.476134259261</v>
      </c>
      <c r="E517" s="2">
        <f t="shared" si="40"/>
        <v>1.4212962967576459E-2</v>
      </c>
      <c r="F517" t="str">
        <f>CONCATENATE(INDEX(Telefonkönyv!$A$2:$A$63,MATCH('Hívások (3)'!A517,Telefonkönyv!$C$2:$C$63,0))," ",INDEX(Telefonkönyv!$B$2:$B$63,MATCH('Hívások (3)'!A517,Telefonkönyv!$C$2:$C$63,0)))</f>
        <v>Kövér Krisztina ügyintéző</v>
      </c>
      <c r="G517" s="5">
        <f t="shared" si="41"/>
        <v>1845</v>
      </c>
      <c r="H517" s="11" t="b">
        <f t="shared" si="42"/>
        <v>0</v>
      </c>
      <c r="I517" s="11" t="b">
        <f t="shared" si="43"/>
        <v>0</v>
      </c>
      <c r="J517" s="11" t="b">
        <f t="shared" si="44"/>
        <v>1</v>
      </c>
    </row>
    <row r="518" spans="1:10" x14ac:dyDescent="0.25">
      <c r="A518">
        <v>151</v>
      </c>
      <c r="B518" t="s">
        <v>15</v>
      </c>
      <c r="C518" s="3">
        <v>39975.463506944441</v>
      </c>
      <c r="D518" s="3">
        <v>39975.470335648148</v>
      </c>
      <c r="E518" s="2">
        <f t="shared" si="40"/>
        <v>6.8287037065601908E-3</v>
      </c>
      <c r="F518" t="str">
        <f>CONCATENATE(INDEX(Telefonkönyv!$A$2:$A$63,MATCH('Hívások (3)'!A518,Telefonkönyv!$C$2:$C$63,0))," ",INDEX(Telefonkönyv!$B$2:$B$63,MATCH('Hívások (3)'!A518,Telefonkönyv!$C$2:$C$63,0)))</f>
        <v>Lovas Helga ügyintéző</v>
      </c>
      <c r="G518" s="5">
        <f t="shared" si="41"/>
        <v>910</v>
      </c>
      <c r="H518" s="11" t="b">
        <f t="shared" si="42"/>
        <v>0</v>
      </c>
      <c r="I518" s="11" t="b">
        <f t="shared" si="43"/>
        <v>0</v>
      </c>
      <c r="J518" s="11" t="b">
        <f t="shared" si="44"/>
        <v>1</v>
      </c>
    </row>
    <row r="519" spans="1:10" x14ac:dyDescent="0.25">
      <c r="A519">
        <v>143</v>
      </c>
      <c r="B519" t="s">
        <v>9</v>
      </c>
      <c r="C519" s="3">
        <v>39975.465370370373</v>
      </c>
      <c r="D519" s="3">
        <v>39975.467581018522</v>
      </c>
      <c r="E519" s="2">
        <f t="shared" si="40"/>
        <v>2.2106481483206153E-3</v>
      </c>
      <c r="F519" t="str">
        <f>CONCATENATE(INDEX(Telefonkönyv!$A$2:$A$63,MATCH('Hívások (3)'!A519,Telefonkönyv!$C$2:$C$63,0))," ",INDEX(Telefonkönyv!$B$2:$B$63,MATCH('Hívások (3)'!A519,Telefonkönyv!$C$2:$C$63,0)))</f>
        <v>Tringel Franciska ügyintéző</v>
      </c>
      <c r="G519" s="5">
        <f t="shared" si="41"/>
        <v>350</v>
      </c>
      <c r="H519" s="11" t="b">
        <f t="shared" si="42"/>
        <v>0</v>
      </c>
      <c r="I519" s="11" t="b">
        <f t="shared" si="43"/>
        <v>0</v>
      </c>
      <c r="J519" s="11" t="b">
        <f t="shared" si="44"/>
        <v>1</v>
      </c>
    </row>
    <row r="520" spans="1:10" x14ac:dyDescent="0.25">
      <c r="A520">
        <v>110</v>
      </c>
      <c r="B520" t="s">
        <v>13</v>
      </c>
      <c r="C520" s="3">
        <v>39975.465717592589</v>
      </c>
      <c r="D520" s="3">
        <v>39975.495879629627</v>
      </c>
      <c r="E520" s="2">
        <f t="shared" si="40"/>
        <v>3.0162037037371192E-2</v>
      </c>
      <c r="F520" t="str">
        <f>CONCATENATE(INDEX(Telefonkönyv!$A$2:$A$63,MATCH('Hívások (3)'!A520,Telefonkönyv!$C$2:$C$63,0))," ",INDEX(Telefonkönyv!$B$2:$B$63,MATCH('Hívások (3)'!A520,Telefonkönyv!$C$2:$C$63,0)))</f>
        <v>Tóth Tímea középvezető</v>
      </c>
      <c r="G520" s="5">
        <f t="shared" si="41"/>
        <v>3565</v>
      </c>
      <c r="H520" s="11" t="b">
        <f t="shared" si="42"/>
        <v>0</v>
      </c>
      <c r="I520" s="11" t="b">
        <f t="shared" si="43"/>
        <v>0</v>
      </c>
      <c r="J520" s="11" t="b">
        <f t="shared" si="44"/>
        <v>1</v>
      </c>
    </row>
    <row r="521" spans="1:10" x14ac:dyDescent="0.25">
      <c r="A521">
        <v>106</v>
      </c>
      <c r="B521" t="s">
        <v>8</v>
      </c>
      <c r="C521" s="3">
        <v>39975.467569444445</v>
      </c>
      <c r="D521" s="3">
        <v>39975.477326388886</v>
      </c>
      <c r="E521" s="2">
        <f t="shared" si="40"/>
        <v>9.7569444405962713E-3</v>
      </c>
      <c r="F521" t="str">
        <f>CONCATENATE(INDEX(Telefonkönyv!$A$2:$A$63,MATCH('Hívások (3)'!A521,Telefonkönyv!$C$2:$C$63,0))," ",INDEX(Telefonkönyv!$B$2:$B$63,MATCH('Hívások (3)'!A521,Telefonkönyv!$C$2:$C$63,0)))</f>
        <v>Kalincsák Hanga ügyintéző</v>
      </c>
      <c r="G521" s="5">
        <f t="shared" si="41"/>
        <v>1245</v>
      </c>
      <c r="H521" s="11" t="b">
        <f t="shared" si="42"/>
        <v>0</v>
      </c>
      <c r="I521" s="11" t="b">
        <f t="shared" si="43"/>
        <v>0</v>
      </c>
      <c r="J521" s="11" t="b">
        <f t="shared" si="44"/>
        <v>1</v>
      </c>
    </row>
    <row r="522" spans="1:10" x14ac:dyDescent="0.25">
      <c r="A522">
        <v>128</v>
      </c>
      <c r="B522" t="s">
        <v>4</v>
      </c>
      <c r="C522" s="3">
        <v>39975.4684837963</v>
      </c>
      <c r="D522" s="3">
        <v>39975.481608796297</v>
      </c>
      <c r="E522" s="2">
        <f t="shared" si="40"/>
        <v>1.3124999997671694E-2</v>
      </c>
      <c r="F522" t="str">
        <f>CONCATENATE(INDEX(Telefonkönyv!$A$2:$A$63,MATCH('Hívások (3)'!A522,Telefonkönyv!$C$2:$C$63,0))," ",INDEX(Telefonkönyv!$B$2:$B$63,MATCH('Hívások (3)'!A522,Telefonkönyv!$C$2:$C$63,0)))</f>
        <v>Fogarasi Éva ügyintéző</v>
      </c>
      <c r="G522" s="5">
        <f t="shared" si="41"/>
        <v>1390</v>
      </c>
      <c r="H522" s="11" t="b">
        <f t="shared" si="42"/>
        <v>0</v>
      </c>
      <c r="I522" s="11" t="b">
        <f t="shared" si="43"/>
        <v>0</v>
      </c>
      <c r="J522" s="11" t="b">
        <f t="shared" si="44"/>
        <v>1</v>
      </c>
    </row>
    <row r="523" spans="1:10" x14ac:dyDescent="0.25">
      <c r="A523">
        <v>107</v>
      </c>
      <c r="B523" t="s">
        <v>7</v>
      </c>
      <c r="C523" s="3">
        <v>39975.469768518517</v>
      </c>
      <c r="D523" s="3">
        <v>39975.469976851855</v>
      </c>
      <c r="E523" s="2">
        <f t="shared" si="40"/>
        <v>2.0833333837799728E-4</v>
      </c>
      <c r="F523" t="str">
        <f>CONCATENATE(INDEX(Telefonkönyv!$A$2:$A$63,MATCH('Hívások (3)'!A523,Telefonkönyv!$C$2:$C$63,0))," ",INDEX(Telefonkönyv!$B$2:$B$63,MATCH('Hívások (3)'!A523,Telefonkönyv!$C$2:$C$63,0)))</f>
        <v>Gál Fruzsina ügyintéző</v>
      </c>
      <c r="G523" s="5">
        <f t="shared" si="41"/>
        <v>125</v>
      </c>
      <c r="H523" s="11" t="b">
        <f t="shared" si="42"/>
        <v>0</v>
      </c>
      <c r="I523" s="11" t="b">
        <f t="shared" si="43"/>
        <v>0</v>
      </c>
      <c r="J523" s="11" t="b">
        <f t="shared" si="44"/>
        <v>1</v>
      </c>
    </row>
    <row r="524" spans="1:10" x14ac:dyDescent="0.25">
      <c r="A524">
        <v>107</v>
      </c>
      <c r="B524" t="s">
        <v>7</v>
      </c>
      <c r="C524" s="3">
        <v>39975.470810185187</v>
      </c>
      <c r="D524" s="3">
        <v>39975.481099537035</v>
      </c>
      <c r="E524" s="2">
        <f t="shared" si="40"/>
        <v>1.0289351848769002E-2</v>
      </c>
      <c r="F524" t="str">
        <f>CONCATENATE(INDEX(Telefonkönyv!$A$2:$A$63,MATCH('Hívások (3)'!A524,Telefonkönyv!$C$2:$C$63,0))," ",INDEX(Telefonkönyv!$B$2:$B$63,MATCH('Hívások (3)'!A524,Telefonkönyv!$C$2:$C$63,0)))</f>
        <v>Gál Fruzsina ügyintéző</v>
      </c>
      <c r="G524" s="5">
        <f t="shared" si="41"/>
        <v>1175</v>
      </c>
      <c r="H524" s="11" t="b">
        <f t="shared" si="42"/>
        <v>0</v>
      </c>
      <c r="I524" s="11" t="b">
        <f t="shared" si="43"/>
        <v>0</v>
      </c>
      <c r="J524" s="11" t="b">
        <f t="shared" si="44"/>
        <v>1</v>
      </c>
    </row>
    <row r="525" spans="1:10" x14ac:dyDescent="0.25">
      <c r="A525">
        <v>162</v>
      </c>
      <c r="B525" t="s">
        <v>5</v>
      </c>
      <c r="C525" s="3">
        <v>39975.473969907405</v>
      </c>
      <c r="D525" s="3">
        <v>39975.481261574074</v>
      </c>
      <c r="E525" s="2">
        <f t="shared" si="40"/>
        <v>7.291666668606922E-3</v>
      </c>
      <c r="F525" t="str">
        <f>CONCATENATE(INDEX(Telefonkönyv!$A$2:$A$63,MATCH('Hívások (3)'!A525,Telefonkönyv!$C$2:$C$63,0))," ",INDEX(Telefonkönyv!$B$2:$B$63,MATCH('Hívások (3)'!A525,Telefonkönyv!$C$2:$C$63,0)))</f>
        <v>Mészöly Endre ügyintéző</v>
      </c>
      <c r="G525" s="5">
        <f t="shared" si="41"/>
        <v>925</v>
      </c>
      <c r="H525" s="11" t="b">
        <f t="shared" si="42"/>
        <v>0</v>
      </c>
      <c r="I525" s="11" t="b">
        <f t="shared" si="43"/>
        <v>0</v>
      </c>
      <c r="J525" s="11" t="b">
        <f t="shared" si="44"/>
        <v>1</v>
      </c>
    </row>
    <row r="526" spans="1:10" x14ac:dyDescent="0.25">
      <c r="A526">
        <v>123</v>
      </c>
      <c r="B526" t="s">
        <v>7</v>
      </c>
      <c r="C526" s="3">
        <v>39975.475208333337</v>
      </c>
      <c r="D526" s="3">
        <v>39975.475416666668</v>
      </c>
      <c r="E526" s="2">
        <f t="shared" si="40"/>
        <v>2.0833333110203966E-4</v>
      </c>
      <c r="F526" t="str">
        <f>CONCATENATE(INDEX(Telefonkönyv!$A$2:$A$63,MATCH('Hívások (3)'!A526,Telefonkönyv!$C$2:$C$63,0))," ",INDEX(Telefonkönyv!$B$2:$B$63,MATCH('Hívások (3)'!A526,Telefonkönyv!$C$2:$C$63,0)))</f>
        <v>Juhász Andrea ügyintéző</v>
      </c>
      <c r="G526" s="5">
        <f t="shared" si="41"/>
        <v>125</v>
      </c>
      <c r="H526" s="11" t="b">
        <f t="shared" si="42"/>
        <v>0</v>
      </c>
      <c r="I526" s="11" t="b">
        <f t="shared" si="43"/>
        <v>0</v>
      </c>
      <c r="J526" s="11" t="b">
        <f t="shared" si="44"/>
        <v>1</v>
      </c>
    </row>
    <row r="527" spans="1:10" x14ac:dyDescent="0.25">
      <c r="A527">
        <v>124</v>
      </c>
      <c r="B527" t="s">
        <v>13</v>
      </c>
      <c r="C527" s="3">
        <v>39975.475717592592</v>
      </c>
      <c r="D527" s="3">
        <v>39975.477141203701</v>
      </c>
      <c r="E527" s="2">
        <f t="shared" si="40"/>
        <v>1.4236111092031933E-3</v>
      </c>
      <c r="F527" t="str">
        <f>CONCATENATE(INDEX(Telefonkönyv!$A$2:$A$63,MATCH('Hívások (3)'!A527,Telefonkönyv!$C$2:$C$63,0))," ",INDEX(Telefonkönyv!$B$2:$B$63,MATCH('Hívások (3)'!A527,Telefonkönyv!$C$2:$C$63,0)))</f>
        <v>Gelencsér László ügyintéző</v>
      </c>
      <c r="G527" s="5">
        <f t="shared" si="41"/>
        <v>285</v>
      </c>
      <c r="H527" s="11" t="b">
        <f t="shared" si="42"/>
        <v>0</v>
      </c>
      <c r="I527" s="11" t="b">
        <f t="shared" si="43"/>
        <v>0</v>
      </c>
      <c r="J527" s="11" t="b">
        <f t="shared" si="44"/>
        <v>1</v>
      </c>
    </row>
    <row r="528" spans="1:10" x14ac:dyDescent="0.25">
      <c r="A528">
        <v>132</v>
      </c>
      <c r="B528" t="s">
        <v>5</v>
      </c>
      <c r="C528" s="3">
        <v>39975.47896990741</v>
      </c>
      <c r="D528" s="3">
        <v>39975.484814814816</v>
      </c>
      <c r="E528" s="2">
        <f t="shared" si="40"/>
        <v>5.8449074058444239E-3</v>
      </c>
      <c r="F528" t="str">
        <f>CONCATENATE(INDEX(Telefonkönyv!$A$2:$A$63,MATCH('Hívások (3)'!A528,Telefonkönyv!$C$2:$C$63,0))," ",INDEX(Telefonkönyv!$B$2:$B$63,MATCH('Hívások (3)'!A528,Telefonkönyv!$C$2:$C$63,0)))</f>
        <v>Pap Zsófia ügyintéző</v>
      </c>
      <c r="G528" s="5">
        <f t="shared" si="41"/>
        <v>765</v>
      </c>
      <c r="H528" s="11" t="b">
        <f t="shared" si="42"/>
        <v>0</v>
      </c>
      <c r="I528" s="11" t="b">
        <f t="shared" si="43"/>
        <v>0</v>
      </c>
      <c r="J528" s="11" t="b">
        <f t="shared" si="44"/>
        <v>1</v>
      </c>
    </row>
    <row r="529" spans="1:10" x14ac:dyDescent="0.25">
      <c r="A529">
        <v>124</v>
      </c>
      <c r="B529" t="s">
        <v>13</v>
      </c>
      <c r="C529" s="3">
        <v>39975.479131944441</v>
      </c>
      <c r="D529" s="3">
        <v>39975.502546296295</v>
      </c>
      <c r="E529" s="2">
        <f t="shared" si="40"/>
        <v>2.3414351853716653E-2</v>
      </c>
      <c r="F529" t="str">
        <f>CONCATENATE(INDEX(Telefonkönyv!$A$2:$A$63,MATCH('Hívások (3)'!A529,Telefonkönyv!$C$2:$C$63,0))," ",INDEX(Telefonkönyv!$B$2:$B$63,MATCH('Hívások (3)'!A529,Telefonkönyv!$C$2:$C$63,0)))</f>
        <v>Gelencsér László ügyintéző</v>
      </c>
      <c r="G529" s="5">
        <f t="shared" si="41"/>
        <v>2765</v>
      </c>
      <c r="H529" s="11" t="b">
        <f t="shared" si="42"/>
        <v>0</v>
      </c>
      <c r="I529" s="11" t="b">
        <f t="shared" si="43"/>
        <v>0</v>
      </c>
      <c r="J529" s="11" t="b">
        <f t="shared" si="44"/>
        <v>1</v>
      </c>
    </row>
    <row r="530" spans="1:10" x14ac:dyDescent="0.25">
      <c r="A530">
        <v>155</v>
      </c>
      <c r="B530" t="s">
        <v>9</v>
      </c>
      <c r="C530" s="3">
        <v>39975.481493055559</v>
      </c>
      <c r="D530" s="3">
        <v>39975.488969907405</v>
      </c>
      <c r="E530" s="2">
        <f t="shared" si="40"/>
        <v>7.4768518461496569E-3</v>
      </c>
      <c r="F530" t="str">
        <f>CONCATENATE(INDEX(Telefonkönyv!$A$2:$A$63,MATCH('Hívások (3)'!A530,Telefonkönyv!$C$2:$C$63,0))," ",INDEX(Telefonkönyv!$B$2:$B$63,MATCH('Hívások (3)'!A530,Telefonkönyv!$C$2:$C$63,0)))</f>
        <v>Bölöni Antal ügyintéző</v>
      </c>
      <c r="G530" s="5">
        <f t="shared" si="41"/>
        <v>875</v>
      </c>
      <c r="H530" s="11" t="b">
        <f t="shared" si="42"/>
        <v>0</v>
      </c>
      <c r="I530" s="11" t="b">
        <f t="shared" si="43"/>
        <v>0</v>
      </c>
      <c r="J530" s="11" t="b">
        <f t="shared" si="44"/>
        <v>1</v>
      </c>
    </row>
    <row r="531" spans="1:10" x14ac:dyDescent="0.25">
      <c r="A531">
        <v>147</v>
      </c>
      <c r="B531" t="s">
        <v>7</v>
      </c>
      <c r="C531" s="3">
        <v>39975.4843287037</v>
      </c>
      <c r="D531" s="3">
        <v>39975.502372685187</v>
      </c>
      <c r="E531" s="2">
        <f t="shared" si="40"/>
        <v>1.8043981486698613E-2</v>
      </c>
      <c r="F531" t="str">
        <f>CONCATENATE(INDEX(Telefonkönyv!$A$2:$A$63,MATCH('Hívások (3)'!A531,Telefonkönyv!$C$2:$C$63,0))," ",INDEX(Telefonkönyv!$B$2:$B$63,MATCH('Hívások (3)'!A531,Telefonkönyv!$C$2:$C$63,0)))</f>
        <v>Holman Edit felsővezető</v>
      </c>
      <c r="G531" s="5">
        <f t="shared" si="41"/>
        <v>2000</v>
      </c>
      <c r="H531" s="11" t="b">
        <f t="shared" si="42"/>
        <v>0</v>
      </c>
      <c r="I531" s="11" t="b">
        <f t="shared" si="43"/>
        <v>0</v>
      </c>
      <c r="J531" s="11" t="b">
        <f t="shared" si="44"/>
        <v>1</v>
      </c>
    </row>
    <row r="532" spans="1:10" x14ac:dyDescent="0.25">
      <c r="A532">
        <v>101</v>
      </c>
      <c r="B532" t="s">
        <v>11</v>
      </c>
      <c r="C532" s="3">
        <v>39975.487361111111</v>
      </c>
      <c r="D532" s="3">
        <v>39975.526817129627</v>
      </c>
      <c r="E532" s="2">
        <f t="shared" si="40"/>
        <v>3.9456018515920732E-2</v>
      </c>
      <c r="F532" t="str">
        <f>CONCATENATE(INDEX(Telefonkönyv!$A$2:$A$63,MATCH('Hívások (3)'!A532,Telefonkönyv!$C$2:$C$63,0))," ",INDEX(Telefonkönyv!$B$2:$B$63,MATCH('Hívások (3)'!A532,Telefonkönyv!$C$2:$C$63,0)))</f>
        <v>Szatmári Miklós ügyintéző</v>
      </c>
      <c r="G532" s="5">
        <f t="shared" si="41"/>
        <v>4605</v>
      </c>
      <c r="H532" s="11" t="b">
        <f t="shared" si="42"/>
        <v>0</v>
      </c>
      <c r="I532" s="11" t="b">
        <f t="shared" si="43"/>
        <v>0</v>
      </c>
      <c r="J532" s="11" t="b">
        <f t="shared" si="44"/>
        <v>1</v>
      </c>
    </row>
    <row r="533" spans="1:10" x14ac:dyDescent="0.25">
      <c r="A533">
        <v>127</v>
      </c>
      <c r="B533" t="s">
        <v>4</v>
      </c>
      <c r="C533" s="3">
        <v>39975.488344907404</v>
      </c>
      <c r="D533" s="3">
        <v>39975.493472222224</v>
      </c>
      <c r="E533" s="2">
        <f t="shared" si="40"/>
        <v>5.1273148201289587E-3</v>
      </c>
      <c r="F533" t="str">
        <f>CONCATENATE(INDEX(Telefonkönyv!$A$2:$A$63,MATCH('Hívások (3)'!A533,Telefonkönyv!$C$2:$C$63,0))," ",INDEX(Telefonkönyv!$B$2:$B$63,MATCH('Hívások (3)'!A533,Telefonkönyv!$C$2:$C$63,0)))</f>
        <v>Polgár Zsuzsa ügyintéző</v>
      </c>
      <c r="G533" s="5">
        <f t="shared" si="41"/>
        <v>620</v>
      </c>
      <c r="H533" s="11" t="b">
        <f t="shared" si="42"/>
        <v>0</v>
      </c>
      <c r="I533" s="11" t="b">
        <f t="shared" si="43"/>
        <v>0</v>
      </c>
      <c r="J533" s="11" t="b">
        <f t="shared" si="44"/>
        <v>1</v>
      </c>
    </row>
    <row r="534" spans="1:10" x14ac:dyDescent="0.25">
      <c r="A534">
        <v>132</v>
      </c>
      <c r="B534" t="s">
        <v>5</v>
      </c>
      <c r="C534" s="3">
        <v>39975.491516203707</v>
      </c>
      <c r="D534" s="3">
        <v>39975.52202546296</v>
      </c>
      <c r="E534" s="2">
        <f t="shared" si="40"/>
        <v>3.0509259253449272E-2</v>
      </c>
      <c r="F534" t="str">
        <f>CONCATENATE(INDEX(Telefonkönyv!$A$2:$A$63,MATCH('Hívások (3)'!A534,Telefonkönyv!$C$2:$C$63,0))," ",INDEX(Telefonkönyv!$B$2:$B$63,MATCH('Hívások (3)'!A534,Telefonkönyv!$C$2:$C$63,0)))</f>
        <v>Pap Zsófia ügyintéző</v>
      </c>
      <c r="G534" s="5">
        <f t="shared" si="41"/>
        <v>3565</v>
      </c>
      <c r="H534" s="11" t="b">
        <f t="shared" si="42"/>
        <v>0</v>
      </c>
      <c r="I534" s="11" t="b">
        <f t="shared" si="43"/>
        <v>0</v>
      </c>
      <c r="J534" s="11" t="b">
        <f t="shared" si="44"/>
        <v>1</v>
      </c>
    </row>
    <row r="535" spans="1:10" x14ac:dyDescent="0.25">
      <c r="A535">
        <v>121</v>
      </c>
      <c r="B535" t="s">
        <v>7</v>
      </c>
      <c r="C535" s="3">
        <v>39975.492430555554</v>
      </c>
      <c r="D535" s="3">
        <v>39975.497662037036</v>
      </c>
      <c r="E535" s="2">
        <f t="shared" si="40"/>
        <v>5.2314814820419997E-3</v>
      </c>
      <c r="F535" t="str">
        <f>CONCATENATE(INDEX(Telefonkönyv!$A$2:$A$63,MATCH('Hívások (3)'!A535,Telefonkönyv!$C$2:$C$63,0))," ",INDEX(Telefonkönyv!$B$2:$B$63,MATCH('Hívások (3)'!A535,Telefonkönyv!$C$2:$C$63,0)))</f>
        <v>Palles Katalin ügyintéző</v>
      </c>
      <c r="G535" s="5">
        <f t="shared" si="41"/>
        <v>650</v>
      </c>
      <c r="H535" s="11" t="b">
        <f t="shared" si="42"/>
        <v>0</v>
      </c>
      <c r="I535" s="11" t="b">
        <f t="shared" si="43"/>
        <v>0</v>
      </c>
      <c r="J535" s="11" t="b">
        <f t="shared" si="44"/>
        <v>1</v>
      </c>
    </row>
    <row r="536" spans="1:10" x14ac:dyDescent="0.25">
      <c r="A536">
        <v>151</v>
      </c>
      <c r="B536" t="s">
        <v>15</v>
      </c>
      <c r="C536" s="3">
        <v>39975.493750000001</v>
      </c>
      <c r="D536" s="3">
        <v>39975.523923611108</v>
      </c>
      <c r="E536" s="2">
        <f t="shared" si="40"/>
        <v>3.0173611106874887E-2</v>
      </c>
      <c r="F536" t="str">
        <f>CONCATENATE(INDEX(Telefonkönyv!$A$2:$A$63,MATCH('Hívások (3)'!A536,Telefonkönyv!$C$2:$C$63,0))," ",INDEX(Telefonkönyv!$B$2:$B$63,MATCH('Hívások (3)'!A536,Telefonkönyv!$C$2:$C$63,0)))</f>
        <v>Lovas Helga ügyintéző</v>
      </c>
      <c r="G536" s="5">
        <f t="shared" si="41"/>
        <v>3800</v>
      </c>
      <c r="H536" s="11" t="b">
        <f t="shared" si="42"/>
        <v>0</v>
      </c>
      <c r="I536" s="11" t="b">
        <f t="shared" si="43"/>
        <v>0</v>
      </c>
      <c r="J536" s="11" t="b">
        <f t="shared" si="44"/>
        <v>1</v>
      </c>
    </row>
    <row r="537" spans="1:10" x14ac:dyDescent="0.25">
      <c r="A537">
        <v>121</v>
      </c>
      <c r="B537" t="s">
        <v>7</v>
      </c>
      <c r="C537" s="3">
        <v>39975.498113425929</v>
      </c>
      <c r="D537" s="3">
        <v>39975.506157407406</v>
      </c>
      <c r="E537" s="2">
        <f t="shared" si="40"/>
        <v>8.0439814773853868E-3</v>
      </c>
      <c r="F537" t="str">
        <f>CONCATENATE(INDEX(Telefonkönyv!$A$2:$A$63,MATCH('Hívások (3)'!A537,Telefonkönyv!$C$2:$C$63,0))," ",INDEX(Telefonkönyv!$B$2:$B$63,MATCH('Hívások (3)'!A537,Telefonkönyv!$C$2:$C$63,0)))</f>
        <v>Palles Katalin ügyintéző</v>
      </c>
      <c r="G537" s="5">
        <f t="shared" si="41"/>
        <v>950</v>
      </c>
      <c r="H537" s="11" t="b">
        <f t="shared" si="42"/>
        <v>0</v>
      </c>
      <c r="I537" s="11" t="b">
        <f t="shared" si="43"/>
        <v>0</v>
      </c>
      <c r="J537" s="11" t="b">
        <f t="shared" si="44"/>
        <v>1</v>
      </c>
    </row>
    <row r="538" spans="1:10" x14ac:dyDescent="0.25">
      <c r="A538">
        <v>145</v>
      </c>
      <c r="B538" t="s">
        <v>12</v>
      </c>
      <c r="C538" s="3">
        <v>39975.499456018515</v>
      </c>
      <c r="D538" s="3">
        <v>39975.510243055556</v>
      </c>
      <c r="E538" s="2">
        <f t="shared" si="40"/>
        <v>1.078703704115469E-2</v>
      </c>
      <c r="F538" t="str">
        <f>CONCATENATE(INDEX(Telefonkönyv!$A$2:$A$63,MATCH('Hívások (3)'!A538,Telefonkönyv!$C$2:$C$63,0))," ",INDEX(Telefonkönyv!$B$2:$B$63,MATCH('Hívások (3)'!A538,Telefonkönyv!$C$2:$C$63,0)))</f>
        <v>Bednai Linda ügyintéző</v>
      </c>
      <c r="G538" s="5">
        <f t="shared" si="41"/>
        <v>1250</v>
      </c>
      <c r="H538" s="11" t="b">
        <f t="shared" si="42"/>
        <v>0</v>
      </c>
      <c r="I538" s="11" t="b">
        <f t="shared" si="43"/>
        <v>0</v>
      </c>
      <c r="J538" s="11" t="b">
        <f t="shared" si="44"/>
        <v>1</v>
      </c>
    </row>
    <row r="539" spans="1:10" x14ac:dyDescent="0.25">
      <c r="A539">
        <v>103</v>
      </c>
      <c r="B539" t="s">
        <v>10</v>
      </c>
      <c r="C539" s="3">
        <v>39975.50105324074</v>
      </c>
      <c r="D539" s="3">
        <v>39975.501921296294</v>
      </c>
      <c r="E539" s="2">
        <f t="shared" si="40"/>
        <v>8.6805555474711582E-4</v>
      </c>
      <c r="F539" t="str">
        <f>CONCATENATE(INDEX(Telefonkönyv!$A$2:$A$63,MATCH('Hívások (3)'!A539,Telefonkönyv!$C$2:$C$63,0))," ",INDEX(Telefonkönyv!$B$2:$B$63,MATCH('Hívások (3)'!A539,Telefonkönyv!$C$2:$C$63,0)))</f>
        <v>Faluhelyi Csaba ügyintéző</v>
      </c>
      <c r="G539" s="5">
        <f t="shared" si="41"/>
        <v>230</v>
      </c>
      <c r="H539" s="11" t="b">
        <f t="shared" si="42"/>
        <v>0</v>
      </c>
      <c r="I539" s="11" t="b">
        <f t="shared" si="43"/>
        <v>0</v>
      </c>
      <c r="J539" s="11" t="b">
        <f t="shared" si="44"/>
        <v>1</v>
      </c>
    </row>
    <row r="540" spans="1:10" x14ac:dyDescent="0.25">
      <c r="A540">
        <v>105</v>
      </c>
      <c r="B540" t="s">
        <v>5</v>
      </c>
      <c r="C540" s="3">
        <v>39975.502824074072</v>
      </c>
      <c r="D540" s="3">
        <v>39975.510613425926</v>
      </c>
      <c r="E540" s="2">
        <f t="shared" si="40"/>
        <v>7.7893518537166528E-3</v>
      </c>
      <c r="F540" t="str">
        <f>CONCATENATE(INDEX(Telefonkönyv!$A$2:$A$63,MATCH('Hívások (3)'!A540,Telefonkönyv!$C$2:$C$63,0))," ",INDEX(Telefonkönyv!$B$2:$B$63,MATCH('Hívások (3)'!A540,Telefonkönyv!$C$2:$C$63,0)))</f>
        <v>Vadász Iván középvezető</v>
      </c>
      <c r="G540" s="5">
        <f t="shared" si="41"/>
        <v>1005</v>
      </c>
      <c r="H540" s="11" t="b">
        <f t="shared" si="42"/>
        <v>0</v>
      </c>
      <c r="I540" s="11" t="b">
        <f t="shared" si="43"/>
        <v>0</v>
      </c>
      <c r="J540" s="11" t="b">
        <f t="shared" si="44"/>
        <v>1</v>
      </c>
    </row>
    <row r="541" spans="1:10" x14ac:dyDescent="0.25">
      <c r="A541">
        <v>148</v>
      </c>
      <c r="B541" t="s">
        <v>10</v>
      </c>
      <c r="C541" s="3">
        <v>39975.503958333335</v>
      </c>
      <c r="D541" s="3">
        <v>39975.505937499998</v>
      </c>
      <c r="E541" s="2">
        <f t="shared" si="40"/>
        <v>1.9791666636592709E-3</v>
      </c>
      <c r="F541" t="str">
        <f>CONCATENATE(INDEX(Telefonkönyv!$A$2:$A$63,MATCH('Hívások (3)'!A541,Telefonkönyv!$C$2:$C$63,0))," ",INDEX(Telefonkönyv!$B$2:$B$63,MATCH('Hívások (3)'!A541,Telefonkönyv!$C$2:$C$63,0)))</f>
        <v>Mester Zsuzsa középvezető</v>
      </c>
      <c r="G541" s="5">
        <f t="shared" si="41"/>
        <v>315</v>
      </c>
      <c r="H541" s="11" t="b">
        <f t="shared" si="42"/>
        <v>0</v>
      </c>
      <c r="I541" s="11" t="b">
        <f t="shared" si="43"/>
        <v>0</v>
      </c>
      <c r="J541" s="11" t="b">
        <f t="shared" si="44"/>
        <v>1</v>
      </c>
    </row>
    <row r="542" spans="1:10" x14ac:dyDescent="0.25">
      <c r="A542">
        <v>114</v>
      </c>
      <c r="B542" t="s">
        <v>11</v>
      </c>
      <c r="C542" s="3">
        <v>39975.504942129628</v>
      </c>
      <c r="D542" s="3">
        <v>39975.525775462964</v>
      </c>
      <c r="E542" s="2">
        <f t="shared" si="40"/>
        <v>2.0833333335758653E-2</v>
      </c>
      <c r="F542" t="str">
        <f>CONCATENATE(INDEX(Telefonkönyv!$A$2:$A$63,MATCH('Hívások (3)'!A542,Telefonkönyv!$C$2:$C$63,0))," ",INDEX(Telefonkönyv!$B$2:$B$63,MATCH('Hívások (3)'!A542,Telefonkönyv!$C$2:$C$63,0)))</f>
        <v>Bakonyi Mátyás ügyintéző</v>
      </c>
      <c r="G542" s="5">
        <f t="shared" si="41"/>
        <v>2445</v>
      </c>
      <c r="H542" s="11" t="b">
        <f t="shared" si="42"/>
        <v>0</v>
      </c>
      <c r="I542" s="11" t="b">
        <f t="shared" si="43"/>
        <v>0</v>
      </c>
      <c r="J542" s="11" t="b">
        <f t="shared" si="44"/>
        <v>1</v>
      </c>
    </row>
    <row r="543" spans="1:10" x14ac:dyDescent="0.25">
      <c r="A543">
        <v>155</v>
      </c>
      <c r="B543" t="s">
        <v>9</v>
      </c>
      <c r="C543" s="3">
        <v>39975.50980324074</v>
      </c>
      <c r="D543" s="3">
        <v>39975.514756944445</v>
      </c>
      <c r="E543" s="2">
        <f t="shared" si="40"/>
        <v>4.9537037048139609E-3</v>
      </c>
      <c r="F543" t="str">
        <f>CONCATENATE(INDEX(Telefonkönyv!$A$2:$A$63,MATCH('Hívások (3)'!A543,Telefonkönyv!$C$2:$C$63,0))," ",INDEX(Telefonkönyv!$B$2:$B$63,MATCH('Hívások (3)'!A543,Telefonkönyv!$C$2:$C$63,0)))</f>
        <v>Bölöni Antal ügyintéző</v>
      </c>
      <c r="G543" s="5">
        <f t="shared" si="41"/>
        <v>650</v>
      </c>
      <c r="H543" s="11" t="b">
        <f t="shared" si="42"/>
        <v>0</v>
      </c>
      <c r="I543" s="11" t="b">
        <f t="shared" si="43"/>
        <v>0</v>
      </c>
      <c r="J543" s="11" t="b">
        <f t="shared" si="44"/>
        <v>1</v>
      </c>
    </row>
    <row r="544" spans="1:10" x14ac:dyDescent="0.25">
      <c r="A544">
        <v>121</v>
      </c>
      <c r="B544" t="s">
        <v>7</v>
      </c>
      <c r="C544" s="3">
        <v>39975.510023148148</v>
      </c>
      <c r="D544" s="3">
        <v>39975.515231481484</v>
      </c>
      <c r="E544" s="2">
        <f t="shared" si="40"/>
        <v>5.2083333357586525E-3</v>
      </c>
      <c r="F544" t="str">
        <f>CONCATENATE(INDEX(Telefonkönyv!$A$2:$A$63,MATCH('Hívások (3)'!A544,Telefonkönyv!$C$2:$C$63,0))," ",INDEX(Telefonkönyv!$B$2:$B$63,MATCH('Hívások (3)'!A544,Telefonkönyv!$C$2:$C$63,0)))</f>
        <v>Palles Katalin ügyintéző</v>
      </c>
      <c r="G544" s="5">
        <f t="shared" si="41"/>
        <v>650</v>
      </c>
      <c r="H544" s="11" t="b">
        <f t="shared" si="42"/>
        <v>0</v>
      </c>
      <c r="I544" s="11" t="b">
        <f t="shared" si="43"/>
        <v>0</v>
      </c>
      <c r="J544" s="11" t="b">
        <f t="shared" si="44"/>
        <v>1</v>
      </c>
    </row>
    <row r="545" spans="1:10" x14ac:dyDescent="0.25">
      <c r="A545">
        <v>148</v>
      </c>
      <c r="B545" t="s">
        <v>15</v>
      </c>
      <c r="C545" s="3">
        <v>39975.511064814818</v>
      </c>
      <c r="D545" s="3">
        <v>39975.524895833332</v>
      </c>
      <c r="E545" s="2">
        <f t="shared" si="40"/>
        <v>1.3831018513883464E-2</v>
      </c>
      <c r="F545" t="str">
        <f>CONCATENATE(INDEX(Telefonkönyv!$A$2:$A$63,MATCH('Hívások (3)'!A545,Telefonkönyv!$C$2:$C$63,0))," ",INDEX(Telefonkönyv!$B$2:$B$63,MATCH('Hívások (3)'!A545,Telefonkönyv!$C$2:$C$63,0)))</f>
        <v>Mester Zsuzsa középvezető</v>
      </c>
      <c r="G545" s="5">
        <f t="shared" si="41"/>
        <v>1760</v>
      </c>
      <c r="H545" s="11" t="b">
        <f t="shared" si="42"/>
        <v>0</v>
      </c>
      <c r="I545" s="11" t="b">
        <f t="shared" si="43"/>
        <v>0</v>
      </c>
      <c r="J545" s="11" t="b">
        <f t="shared" si="44"/>
        <v>1</v>
      </c>
    </row>
    <row r="546" spans="1:10" x14ac:dyDescent="0.25">
      <c r="A546">
        <v>144</v>
      </c>
      <c r="B546" t="s">
        <v>14</v>
      </c>
      <c r="C546" s="3">
        <v>39975.512349537035</v>
      </c>
      <c r="D546" s="3">
        <v>39975.542974537035</v>
      </c>
      <c r="E546" s="2">
        <f t="shared" si="40"/>
        <v>3.0624999999417923E-2</v>
      </c>
      <c r="F546" t="str">
        <f>CONCATENATE(INDEX(Telefonkönyv!$A$2:$A$63,MATCH('Hívások (3)'!A546,Telefonkönyv!$C$2:$C$63,0))," ",INDEX(Telefonkönyv!$B$2:$B$63,MATCH('Hívások (3)'!A546,Telefonkönyv!$C$2:$C$63,0)))</f>
        <v>Bózsing Gergely ügyintéző</v>
      </c>
      <c r="G546" s="5">
        <f t="shared" si="41"/>
        <v>3645</v>
      </c>
      <c r="H546" s="11" t="b">
        <f t="shared" si="42"/>
        <v>1</v>
      </c>
      <c r="I546" s="11" t="b">
        <f t="shared" si="43"/>
        <v>0</v>
      </c>
      <c r="J546" s="11" t="b">
        <f t="shared" si="44"/>
        <v>0</v>
      </c>
    </row>
    <row r="547" spans="1:10" x14ac:dyDescent="0.25">
      <c r="A547">
        <v>105</v>
      </c>
      <c r="B547" t="s">
        <v>14</v>
      </c>
      <c r="C547" s="3">
        <v>39975.524201388886</v>
      </c>
      <c r="D547" s="3">
        <v>39975.541828703703</v>
      </c>
      <c r="E547" s="2">
        <f t="shared" si="40"/>
        <v>1.7627314817218576E-2</v>
      </c>
      <c r="F547" t="str">
        <f>CONCATENATE(INDEX(Telefonkönyv!$A$2:$A$63,MATCH('Hívások (3)'!A547,Telefonkönyv!$C$2:$C$63,0))," ",INDEX(Telefonkönyv!$B$2:$B$63,MATCH('Hívások (3)'!A547,Telefonkönyv!$C$2:$C$63,0)))</f>
        <v>Vadász Iván középvezető</v>
      </c>
      <c r="G547" s="5">
        <f t="shared" si="41"/>
        <v>2125</v>
      </c>
      <c r="H547" s="11" t="b">
        <f t="shared" si="42"/>
        <v>1</v>
      </c>
      <c r="I547" s="11" t="b">
        <f t="shared" si="43"/>
        <v>0</v>
      </c>
      <c r="J547" s="11" t="b">
        <f t="shared" si="44"/>
        <v>0</v>
      </c>
    </row>
    <row r="548" spans="1:10" x14ac:dyDescent="0.25">
      <c r="A548">
        <v>108</v>
      </c>
      <c r="B548" t="s">
        <v>13</v>
      </c>
      <c r="C548" s="3">
        <v>39975.524317129632</v>
      </c>
      <c r="D548" s="3">
        <v>39975.552986111114</v>
      </c>
      <c r="E548" s="2">
        <f t="shared" si="40"/>
        <v>2.8668981482042E-2</v>
      </c>
      <c r="F548" t="str">
        <f>CONCATENATE(INDEX(Telefonkönyv!$A$2:$A$63,MATCH('Hívások (3)'!A548,Telefonkönyv!$C$2:$C$63,0))," ",INDEX(Telefonkönyv!$B$2:$B$63,MATCH('Hívások (3)'!A548,Telefonkönyv!$C$2:$C$63,0)))</f>
        <v>Csurai Fruzsina ügyintéző</v>
      </c>
      <c r="G548" s="5">
        <f t="shared" si="41"/>
        <v>3405</v>
      </c>
      <c r="H548" s="11" t="b">
        <f t="shared" si="42"/>
        <v>0</v>
      </c>
      <c r="I548" s="11" t="b">
        <f t="shared" si="43"/>
        <v>0</v>
      </c>
      <c r="J548" s="11" t="b">
        <f t="shared" si="44"/>
        <v>1</v>
      </c>
    </row>
    <row r="549" spans="1:10" x14ac:dyDescent="0.25">
      <c r="A549">
        <v>160</v>
      </c>
      <c r="B549" t="s">
        <v>14</v>
      </c>
      <c r="C549" s="3">
        <v>39975.526041666664</v>
      </c>
      <c r="D549" s="3">
        <v>39975.534201388888</v>
      </c>
      <c r="E549" s="2">
        <f t="shared" si="40"/>
        <v>8.1597222233540379E-3</v>
      </c>
      <c r="F549" t="str">
        <f>CONCATENATE(INDEX(Telefonkönyv!$A$2:$A$63,MATCH('Hívások (3)'!A549,Telefonkönyv!$C$2:$C$63,0))," ",INDEX(Telefonkönyv!$B$2:$B$63,MATCH('Hívások (3)'!A549,Telefonkönyv!$C$2:$C$63,0)))</f>
        <v>Fosztó Gábor ügyintéző</v>
      </c>
      <c r="G549" s="5">
        <f t="shared" si="41"/>
        <v>1005</v>
      </c>
      <c r="H549" s="11" t="b">
        <f t="shared" si="42"/>
        <v>0</v>
      </c>
      <c r="I549" s="11" t="b">
        <f t="shared" si="43"/>
        <v>0</v>
      </c>
      <c r="J549" s="11" t="b">
        <f t="shared" si="44"/>
        <v>1</v>
      </c>
    </row>
    <row r="550" spans="1:10" x14ac:dyDescent="0.25">
      <c r="A550">
        <v>112</v>
      </c>
      <c r="B550" t="s">
        <v>13</v>
      </c>
      <c r="C550" s="3">
        <v>39975.528611111113</v>
      </c>
      <c r="D550" s="3">
        <v>39975.559074074074</v>
      </c>
      <c r="E550" s="2">
        <f t="shared" si="40"/>
        <v>3.0462962960882578E-2</v>
      </c>
      <c r="F550" t="str">
        <f>CONCATENATE(INDEX(Telefonkönyv!$A$2:$A$63,MATCH('Hívások (3)'!A550,Telefonkönyv!$C$2:$C$63,0))," ",INDEX(Telefonkönyv!$B$2:$B$63,MATCH('Hívások (3)'!A550,Telefonkönyv!$C$2:$C$63,0)))</f>
        <v>Tóth Vanda ügyintéző</v>
      </c>
      <c r="G550" s="5">
        <f t="shared" si="41"/>
        <v>3565</v>
      </c>
      <c r="H550" s="11" t="b">
        <f t="shared" si="42"/>
        <v>0</v>
      </c>
      <c r="I550" s="11" t="b">
        <f t="shared" si="43"/>
        <v>0</v>
      </c>
      <c r="J550" s="11" t="b">
        <f t="shared" si="44"/>
        <v>1</v>
      </c>
    </row>
    <row r="551" spans="1:10" x14ac:dyDescent="0.25">
      <c r="A551">
        <v>124</v>
      </c>
      <c r="B551" t="s">
        <v>13</v>
      </c>
      <c r="C551" s="3">
        <v>39975.529780092591</v>
      </c>
      <c r="D551" s="3">
        <v>39975.542696759258</v>
      </c>
      <c r="E551" s="2">
        <f t="shared" si="40"/>
        <v>1.2916666666569654E-2</v>
      </c>
      <c r="F551" t="str">
        <f>CONCATENATE(INDEX(Telefonkönyv!$A$2:$A$63,MATCH('Hívások (3)'!A551,Telefonkönyv!$C$2:$C$63,0))," ",INDEX(Telefonkönyv!$B$2:$B$63,MATCH('Hívások (3)'!A551,Telefonkönyv!$C$2:$C$63,0)))</f>
        <v>Gelencsér László ügyintéző</v>
      </c>
      <c r="G551" s="5">
        <f t="shared" si="41"/>
        <v>1565</v>
      </c>
      <c r="H551" s="11" t="b">
        <f t="shared" si="42"/>
        <v>0</v>
      </c>
      <c r="I551" s="11" t="b">
        <f t="shared" si="43"/>
        <v>0</v>
      </c>
      <c r="J551" s="11" t="b">
        <f t="shared" si="44"/>
        <v>1</v>
      </c>
    </row>
    <row r="552" spans="1:10" x14ac:dyDescent="0.25">
      <c r="A552">
        <v>110</v>
      </c>
      <c r="B552" t="s">
        <v>9</v>
      </c>
      <c r="C552" s="3">
        <v>39975.532268518517</v>
      </c>
      <c r="D552" s="3">
        <v>39975.544895833336</v>
      </c>
      <c r="E552" s="2">
        <f t="shared" si="40"/>
        <v>1.262731481983792E-2</v>
      </c>
      <c r="F552" t="str">
        <f>CONCATENATE(INDEX(Telefonkönyv!$A$2:$A$63,MATCH('Hívások (3)'!A552,Telefonkönyv!$C$2:$C$63,0))," ",INDEX(Telefonkönyv!$B$2:$B$63,MATCH('Hívások (3)'!A552,Telefonkönyv!$C$2:$C$63,0)))</f>
        <v>Tóth Tímea középvezető</v>
      </c>
      <c r="G552" s="5">
        <f t="shared" si="41"/>
        <v>1475</v>
      </c>
      <c r="H552" s="11" t="b">
        <f t="shared" si="42"/>
        <v>0</v>
      </c>
      <c r="I552" s="11" t="b">
        <f t="shared" si="43"/>
        <v>0</v>
      </c>
      <c r="J552" s="11" t="b">
        <f t="shared" si="44"/>
        <v>1</v>
      </c>
    </row>
    <row r="553" spans="1:10" x14ac:dyDescent="0.25">
      <c r="A553">
        <v>127</v>
      </c>
      <c r="B553" t="s">
        <v>4</v>
      </c>
      <c r="C553" s="3">
        <v>39975.532349537039</v>
      </c>
      <c r="D553" s="3">
        <v>39975.550474537034</v>
      </c>
      <c r="E553" s="2">
        <f t="shared" si="40"/>
        <v>1.8124999995052349E-2</v>
      </c>
      <c r="F553" t="str">
        <f>CONCATENATE(INDEX(Telefonkönyv!$A$2:$A$63,MATCH('Hívások (3)'!A553,Telefonkönyv!$C$2:$C$63,0))," ",INDEX(Telefonkönyv!$B$2:$B$63,MATCH('Hívások (3)'!A553,Telefonkönyv!$C$2:$C$63,0)))</f>
        <v>Polgár Zsuzsa ügyintéző</v>
      </c>
      <c r="G553" s="5">
        <f t="shared" si="41"/>
        <v>1950</v>
      </c>
      <c r="H553" s="11" t="b">
        <f t="shared" si="42"/>
        <v>0</v>
      </c>
      <c r="I553" s="11" t="b">
        <f t="shared" si="43"/>
        <v>0</v>
      </c>
      <c r="J553" s="11" t="b">
        <f t="shared" si="44"/>
        <v>1</v>
      </c>
    </row>
    <row r="554" spans="1:10" x14ac:dyDescent="0.25">
      <c r="A554">
        <v>155</v>
      </c>
      <c r="B554" t="s">
        <v>9</v>
      </c>
      <c r="C554" s="3">
        <v>39975.532881944448</v>
      </c>
      <c r="D554" s="3">
        <v>39975.563009259262</v>
      </c>
      <c r="E554" s="2">
        <f t="shared" si="40"/>
        <v>3.0127314814308193E-2</v>
      </c>
      <c r="F554" t="str">
        <f>CONCATENATE(INDEX(Telefonkönyv!$A$2:$A$63,MATCH('Hívások (3)'!A554,Telefonkönyv!$C$2:$C$63,0))," ",INDEX(Telefonkönyv!$B$2:$B$63,MATCH('Hívások (3)'!A554,Telefonkönyv!$C$2:$C$63,0)))</f>
        <v>Bölöni Antal ügyintéző</v>
      </c>
      <c r="G554" s="5">
        <f t="shared" si="41"/>
        <v>3350</v>
      </c>
      <c r="H554" s="11" t="b">
        <f t="shared" si="42"/>
        <v>0</v>
      </c>
      <c r="I554" s="11" t="b">
        <f t="shared" si="43"/>
        <v>0</v>
      </c>
      <c r="J554" s="11" t="b">
        <f t="shared" si="44"/>
        <v>1</v>
      </c>
    </row>
    <row r="555" spans="1:10" x14ac:dyDescent="0.25">
      <c r="A555">
        <v>114</v>
      </c>
      <c r="B555" t="s">
        <v>11</v>
      </c>
      <c r="C555" s="3">
        <v>39975.533310185187</v>
      </c>
      <c r="D555" s="3">
        <v>39975.536678240744</v>
      </c>
      <c r="E555" s="2">
        <f t="shared" si="40"/>
        <v>3.3680555570754223E-3</v>
      </c>
      <c r="F555" t="str">
        <f>CONCATENATE(INDEX(Telefonkönyv!$A$2:$A$63,MATCH('Hívások (3)'!A555,Telefonkönyv!$C$2:$C$63,0))," ",INDEX(Telefonkönyv!$B$2:$B$63,MATCH('Hívások (3)'!A555,Telefonkönyv!$C$2:$C$63,0)))</f>
        <v>Bakonyi Mátyás ügyintéző</v>
      </c>
      <c r="G555" s="5">
        <f t="shared" si="41"/>
        <v>445</v>
      </c>
      <c r="H555" s="11" t="b">
        <f t="shared" si="42"/>
        <v>0</v>
      </c>
      <c r="I555" s="11" t="b">
        <f t="shared" si="43"/>
        <v>0</v>
      </c>
      <c r="J555" s="11" t="b">
        <f t="shared" si="44"/>
        <v>1</v>
      </c>
    </row>
    <row r="556" spans="1:10" x14ac:dyDescent="0.25">
      <c r="A556">
        <v>128</v>
      </c>
      <c r="B556" t="s">
        <v>4</v>
      </c>
      <c r="C556" s="3">
        <v>39975.53392361111</v>
      </c>
      <c r="D556" s="3">
        <v>39975.57371527778</v>
      </c>
      <c r="E556" s="2">
        <f t="shared" si="40"/>
        <v>3.9791666669771075E-2</v>
      </c>
      <c r="F556" t="str">
        <f>CONCATENATE(INDEX(Telefonkönyv!$A$2:$A$63,MATCH('Hívások (3)'!A556,Telefonkönyv!$C$2:$C$63,0))," ",INDEX(Telefonkönyv!$B$2:$B$63,MATCH('Hívások (3)'!A556,Telefonkönyv!$C$2:$C$63,0)))</f>
        <v>Fogarasi Éva ügyintéző</v>
      </c>
      <c r="G556" s="5">
        <f t="shared" si="41"/>
        <v>4120</v>
      </c>
      <c r="H556" s="11" t="b">
        <f t="shared" si="42"/>
        <v>0</v>
      </c>
      <c r="I556" s="11" t="b">
        <f t="shared" si="43"/>
        <v>0</v>
      </c>
      <c r="J556" s="11" t="b">
        <f t="shared" si="44"/>
        <v>1</v>
      </c>
    </row>
    <row r="557" spans="1:10" x14ac:dyDescent="0.25">
      <c r="A557">
        <v>152</v>
      </c>
      <c r="B557" t="s">
        <v>6</v>
      </c>
      <c r="C557" s="3">
        <v>39975.540370370371</v>
      </c>
      <c r="D557" s="3">
        <v>39975.572280092594</v>
      </c>
      <c r="E557" s="2">
        <f t="shared" si="40"/>
        <v>3.1909722223645076E-2</v>
      </c>
      <c r="F557" t="str">
        <f>CONCATENATE(INDEX(Telefonkönyv!$A$2:$A$63,MATCH('Hívások (3)'!A557,Telefonkönyv!$C$2:$C$63,0))," ",INDEX(Telefonkönyv!$B$2:$B$63,MATCH('Hívások (3)'!A557,Telefonkönyv!$C$2:$C$63,0)))</f>
        <v>Viola Klára ügyintéző</v>
      </c>
      <c r="G557" s="5">
        <f t="shared" si="41"/>
        <v>3725</v>
      </c>
      <c r="H557" s="11" t="b">
        <f t="shared" si="42"/>
        <v>0</v>
      </c>
      <c r="I557" s="11" t="b">
        <f t="shared" si="43"/>
        <v>0</v>
      </c>
      <c r="J557" s="11" t="b">
        <f t="shared" si="44"/>
        <v>1</v>
      </c>
    </row>
    <row r="558" spans="1:10" x14ac:dyDescent="0.25">
      <c r="A558">
        <v>147</v>
      </c>
      <c r="B558" t="s">
        <v>5</v>
      </c>
      <c r="C558" s="3">
        <v>39975.542199074072</v>
      </c>
      <c r="D558" s="3">
        <v>39975.574155092596</v>
      </c>
      <c r="E558" s="2">
        <f t="shared" si="40"/>
        <v>3.1956018523487728E-2</v>
      </c>
      <c r="F558" t="str">
        <f>CONCATENATE(INDEX(Telefonkönyv!$A$2:$A$63,MATCH('Hívások (3)'!A558,Telefonkönyv!$C$2:$C$63,0))," ",INDEX(Telefonkönyv!$B$2:$B$63,MATCH('Hívások (3)'!A558,Telefonkönyv!$C$2:$C$63,0)))</f>
        <v>Holman Edit felsővezető</v>
      </c>
      <c r="G558" s="5">
        <f t="shared" si="41"/>
        <v>3805</v>
      </c>
      <c r="H558" s="11" t="b">
        <f t="shared" si="42"/>
        <v>0</v>
      </c>
      <c r="I558" s="11" t="b">
        <f t="shared" si="43"/>
        <v>0</v>
      </c>
      <c r="J558" s="11" t="b">
        <f t="shared" si="44"/>
        <v>0</v>
      </c>
    </row>
    <row r="559" spans="1:10" x14ac:dyDescent="0.25">
      <c r="A559">
        <v>160</v>
      </c>
      <c r="B559" t="s">
        <v>14</v>
      </c>
      <c r="C559" s="3">
        <v>39975.549710648149</v>
      </c>
      <c r="D559" s="3">
        <v>39975.56858796296</v>
      </c>
      <c r="E559" s="2">
        <f t="shared" si="40"/>
        <v>1.8877314811106771E-2</v>
      </c>
      <c r="F559" t="str">
        <f>CONCATENATE(INDEX(Telefonkönyv!$A$2:$A$63,MATCH('Hívások (3)'!A559,Telefonkönyv!$C$2:$C$63,0))," ",INDEX(Telefonkönyv!$B$2:$B$63,MATCH('Hívások (3)'!A559,Telefonkönyv!$C$2:$C$63,0)))</f>
        <v>Fosztó Gábor ügyintéző</v>
      </c>
      <c r="G559" s="5">
        <f t="shared" si="41"/>
        <v>2285</v>
      </c>
      <c r="H559" s="11" t="b">
        <f t="shared" si="42"/>
        <v>0</v>
      </c>
      <c r="I559" s="11" t="b">
        <f t="shared" si="43"/>
        <v>0</v>
      </c>
      <c r="J559" s="11" t="b">
        <f t="shared" si="44"/>
        <v>0</v>
      </c>
    </row>
    <row r="560" spans="1:10" x14ac:dyDescent="0.25">
      <c r="A560">
        <v>150</v>
      </c>
      <c r="B560" t="s">
        <v>5</v>
      </c>
      <c r="C560" s="3">
        <v>39975.549756944441</v>
      </c>
      <c r="D560" s="3">
        <v>39975.566550925927</v>
      </c>
      <c r="E560" s="2">
        <f t="shared" si="40"/>
        <v>1.6793981485534459E-2</v>
      </c>
      <c r="F560" t="str">
        <f>CONCATENATE(INDEX(Telefonkönyv!$A$2:$A$63,MATCH('Hívások (3)'!A560,Telefonkönyv!$C$2:$C$63,0))," ",INDEX(Telefonkönyv!$B$2:$B$63,MATCH('Hívások (3)'!A560,Telefonkönyv!$C$2:$C$63,0)))</f>
        <v>Virt Kornél ügyintéző</v>
      </c>
      <c r="G560" s="5">
        <f t="shared" si="41"/>
        <v>2045</v>
      </c>
      <c r="H560" s="11" t="b">
        <f t="shared" si="42"/>
        <v>0</v>
      </c>
      <c r="I560" s="11" t="b">
        <f t="shared" si="43"/>
        <v>0</v>
      </c>
      <c r="J560" s="11" t="b">
        <f t="shared" si="44"/>
        <v>0</v>
      </c>
    </row>
    <row r="561" spans="1:10" x14ac:dyDescent="0.25">
      <c r="A561">
        <v>119</v>
      </c>
      <c r="B561" t="s">
        <v>10</v>
      </c>
      <c r="C561" s="3">
        <v>39975.554895833331</v>
      </c>
      <c r="D561" s="3">
        <v>39975.567557870374</v>
      </c>
      <c r="E561" s="2">
        <f t="shared" si="40"/>
        <v>1.266203704290092E-2</v>
      </c>
      <c r="F561" t="str">
        <f>CONCATENATE(INDEX(Telefonkönyv!$A$2:$A$63,MATCH('Hívások (3)'!A561,Telefonkönyv!$C$2:$C$63,0))," ",INDEX(Telefonkönyv!$B$2:$B$63,MATCH('Hívások (3)'!A561,Telefonkönyv!$C$2:$C$63,0)))</f>
        <v>Kövér Krisztina ügyintéző</v>
      </c>
      <c r="G561" s="5">
        <f t="shared" si="41"/>
        <v>1675</v>
      </c>
      <c r="H561" s="11" t="b">
        <f t="shared" si="42"/>
        <v>0</v>
      </c>
      <c r="I561" s="11" t="b">
        <f t="shared" si="43"/>
        <v>0</v>
      </c>
      <c r="J561" s="11" t="b">
        <f t="shared" si="44"/>
        <v>1</v>
      </c>
    </row>
    <row r="562" spans="1:10" x14ac:dyDescent="0.25">
      <c r="A562">
        <v>162</v>
      </c>
      <c r="B562" t="s">
        <v>5</v>
      </c>
      <c r="C562" s="3">
        <v>39975.556539351855</v>
      </c>
      <c r="D562" s="3">
        <v>39975.590289351851</v>
      </c>
      <c r="E562" s="2">
        <f t="shared" si="40"/>
        <v>3.3749999995052349E-2</v>
      </c>
      <c r="F562" t="str">
        <f>CONCATENATE(INDEX(Telefonkönyv!$A$2:$A$63,MATCH('Hívások (3)'!A562,Telefonkönyv!$C$2:$C$63,0))," ",INDEX(Telefonkönyv!$B$2:$B$63,MATCH('Hívások (3)'!A562,Telefonkönyv!$C$2:$C$63,0)))</f>
        <v>Mészöly Endre ügyintéző</v>
      </c>
      <c r="G562" s="5">
        <f t="shared" si="41"/>
        <v>3965</v>
      </c>
      <c r="H562" s="11" t="b">
        <f t="shared" si="42"/>
        <v>0</v>
      </c>
      <c r="I562" s="11" t="b">
        <f t="shared" si="43"/>
        <v>0</v>
      </c>
      <c r="J562" s="11" t="b">
        <f t="shared" si="44"/>
        <v>0</v>
      </c>
    </row>
    <row r="563" spans="1:10" x14ac:dyDescent="0.25">
      <c r="A563">
        <v>154</v>
      </c>
      <c r="B563" t="s">
        <v>8</v>
      </c>
      <c r="C563" s="3">
        <v>39975.558715277781</v>
      </c>
      <c r="D563" s="3">
        <v>39975.565092592595</v>
      </c>
      <c r="E563" s="2">
        <f t="shared" si="40"/>
        <v>6.3773148140171543E-3</v>
      </c>
      <c r="F563" t="str">
        <f>CONCATENATE(INDEX(Telefonkönyv!$A$2:$A$63,MATCH('Hívások (3)'!A563,Telefonkönyv!$C$2:$C$63,0))," ",INDEX(Telefonkönyv!$B$2:$B$63,MATCH('Hívások (3)'!A563,Telefonkönyv!$C$2:$C$63,0)))</f>
        <v>Bozsó Bálint ügyintéző</v>
      </c>
      <c r="G563" s="5">
        <f t="shared" si="41"/>
        <v>845</v>
      </c>
      <c r="H563" s="11" t="b">
        <f t="shared" si="42"/>
        <v>0</v>
      </c>
      <c r="I563" s="11" t="b">
        <f t="shared" si="43"/>
        <v>0</v>
      </c>
      <c r="J563" s="11" t="b">
        <f t="shared" si="44"/>
        <v>0</v>
      </c>
    </row>
    <row r="564" spans="1:10" x14ac:dyDescent="0.25">
      <c r="A564">
        <v>114</v>
      </c>
      <c r="B564" t="s">
        <v>11</v>
      </c>
      <c r="C564" s="3">
        <v>39975.558854166666</v>
      </c>
      <c r="D564" s="3">
        <v>39975.577893518515</v>
      </c>
      <c r="E564" s="2">
        <f t="shared" si="40"/>
        <v>1.9039351849642117E-2</v>
      </c>
      <c r="F564" t="str">
        <f>CONCATENATE(INDEX(Telefonkönyv!$A$2:$A$63,MATCH('Hívások (3)'!A564,Telefonkönyv!$C$2:$C$63,0))," ",INDEX(Telefonkönyv!$B$2:$B$63,MATCH('Hívások (3)'!A564,Telefonkönyv!$C$2:$C$63,0)))</f>
        <v>Bakonyi Mátyás ügyintéző</v>
      </c>
      <c r="G564" s="5">
        <f t="shared" si="41"/>
        <v>2285</v>
      </c>
      <c r="H564" s="11" t="b">
        <f t="shared" si="42"/>
        <v>0</v>
      </c>
      <c r="I564" s="11" t="b">
        <f t="shared" si="43"/>
        <v>0</v>
      </c>
      <c r="J564" s="11" t="b">
        <f t="shared" si="44"/>
        <v>1</v>
      </c>
    </row>
    <row r="565" spans="1:10" x14ac:dyDescent="0.25">
      <c r="A565">
        <v>124</v>
      </c>
      <c r="B565" t="s">
        <v>13</v>
      </c>
      <c r="C565" s="3">
        <v>39975.559988425928</v>
      </c>
      <c r="D565" s="3">
        <v>39975.562939814816</v>
      </c>
      <c r="E565" s="2">
        <f t="shared" si="40"/>
        <v>2.9513888875953853E-3</v>
      </c>
      <c r="F565" t="str">
        <f>CONCATENATE(INDEX(Telefonkönyv!$A$2:$A$63,MATCH('Hívások (3)'!A565,Telefonkönyv!$C$2:$C$63,0))," ",INDEX(Telefonkönyv!$B$2:$B$63,MATCH('Hívások (3)'!A565,Telefonkönyv!$C$2:$C$63,0)))</f>
        <v>Gelencsér László ügyintéző</v>
      </c>
      <c r="G565" s="5">
        <f t="shared" si="41"/>
        <v>445</v>
      </c>
      <c r="H565" s="11" t="b">
        <f t="shared" si="42"/>
        <v>0</v>
      </c>
      <c r="I565" s="11" t="b">
        <f t="shared" si="43"/>
        <v>0</v>
      </c>
      <c r="J565" s="11" t="b">
        <f t="shared" si="44"/>
        <v>1</v>
      </c>
    </row>
    <row r="566" spans="1:10" x14ac:dyDescent="0.25">
      <c r="A566">
        <v>134</v>
      </c>
      <c r="B566" t="s">
        <v>4</v>
      </c>
      <c r="C566" s="3">
        <v>39975.563344907408</v>
      </c>
      <c r="D566" s="3">
        <v>39975.579386574071</v>
      </c>
      <c r="E566" s="2">
        <f t="shared" si="40"/>
        <v>1.6041666662204079E-2</v>
      </c>
      <c r="F566" t="str">
        <f>CONCATENATE(INDEX(Telefonkönyv!$A$2:$A$63,MATCH('Hívások (3)'!A566,Telefonkönyv!$C$2:$C$63,0))," ",INDEX(Telefonkönyv!$B$2:$B$63,MATCH('Hívások (3)'!A566,Telefonkönyv!$C$2:$C$63,0)))</f>
        <v>Kurinyec Kinga ügyintéző</v>
      </c>
      <c r="G566" s="5">
        <f t="shared" si="41"/>
        <v>1740</v>
      </c>
      <c r="H566" s="11" t="b">
        <f t="shared" si="42"/>
        <v>0</v>
      </c>
      <c r="I566" s="11" t="b">
        <f t="shared" si="43"/>
        <v>0</v>
      </c>
      <c r="J566" s="11" t="b">
        <f t="shared" si="44"/>
        <v>1</v>
      </c>
    </row>
    <row r="567" spans="1:10" x14ac:dyDescent="0.25">
      <c r="A567">
        <v>120</v>
      </c>
      <c r="B567" t="s">
        <v>12</v>
      </c>
      <c r="C567" s="3">
        <v>39975.564722222225</v>
      </c>
      <c r="D567" s="3">
        <v>39975.594189814816</v>
      </c>
      <c r="E567" s="2">
        <f t="shared" si="40"/>
        <v>2.9467592590663116E-2</v>
      </c>
      <c r="F567" t="str">
        <f>CONCATENATE(INDEX(Telefonkönyv!$A$2:$A$63,MATCH('Hívások (3)'!A567,Telefonkönyv!$C$2:$C$63,0))," ",INDEX(Telefonkönyv!$B$2:$B$63,MATCH('Hívások (3)'!A567,Telefonkönyv!$C$2:$C$63,0)))</f>
        <v>Szalay Ákos ügyintéző</v>
      </c>
      <c r="G567" s="5">
        <f t="shared" si="41"/>
        <v>3275</v>
      </c>
      <c r="H567" s="11" t="b">
        <f t="shared" si="42"/>
        <v>0</v>
      </c>
      <c r="I567" s="11" t="b">
        <f t="shared" si="43"/>
        <v>0</v>
      </c>
      <c r="J567" s="11" t="b">
        <f t="shared" si="44"/>
        <v>0</v>
      </c>
    </row>
    <row r="568" spans="1:10" x14ac:dyDescent="0.25">
      <c r="A568">
        <v>113</v>
      </c>
      <c r="B568" t="s">
        <v>7</v>
      </c>
      <c r="C568" s="3">
        <v>39975.564895833333</v>
      </c>
      <c r="D568" s="3">
        <v>39975.573935185188</v>
      </c>
      <c r="E568" s="2">
        <f t="shared" si="40"/>
        <v>9.0393518548808061E-3</v>
      </c>
      <c r="F568" t="str">
        <f>CONCATENATE(INDEX(Telefonkönyv!$A$2:$A$63,MATCH('Hívások (3)'!A568,Telefonkönyv!$C$2:$C$63,0))," ",INDEX(Telefonkönyv!$B$2:$B$63,MATCH('Hívások (3)'!A568,Telefonkönyv!$C$2:$C$63,0)))</f>
        <v>Toldi Tamás ügyintéző</v>
      </c>
      <c r="G568" s="5">
        <f t="shared" si="41"/>
        <v>1100</v>
      </c>
      <c r="H568" s="11" t="b">
        <f t="shared" si="42"/>
        <v>0</v>
      </c>
      <c r="I568" s="11" t="b">
        <f t="shared" si="43"/>
        <v>0</v>
      </c>
      <c r="J568" s="11" t="b">
        <f t="shared" si="44"/>
        <v>1</v>
      </c>
    </row>
    <row r="569" spans="1:10" x14ac:dyDescent="0.25">
      <c r="A569">
        <v>148</v>
      </c>
      <c r="B569" t="s">
        <v>8</v>
      </c>
      <c r="C569" s="3">
        <v>39975.568483796298</v>
      </c>
      <c r="D569" s="3">
        <v>39975.570185185185</v>
      </c>
      <c r="E569" s="2">
        <f t="shared" si="40"/>
        <v>1.7013888864312321E-3</v>
      </c>
      <c r="F569" t="str">
        <f>CONCATENATE(INDEX(Telefonkönyv!$A$2:$A$63,MATCH('Hívások (3)'!A569,Telefonkönyv!$C$2:$C$63,0))," ",INDEX(Telefonkönyv!$B$2:$B$63,MATCH('Hívások (3)'!A569,Telefonkönyv!$C$2:$C$63,0)))</f>
        <v>Mester Zsuzsa középvezető</v>
      </c>
      <c r="G569" s="5">
        <f t="shared" si="41"/>
        <v>285</v>
      </c>
      <c r="H569" s="11" t="b">
        <f t="shared" si="42"/>
        <v>0</v>
      </c>
      <c r="I569" s="11" t="b">
        <f t="shared" si="43"/>
        <v>0</v>
      </c>
      <c r="J569" s="11" t="b">
        <f t="shared" si="44"/>
        <v>0</v>
      </c>
    </row>
    <row r="570" spans="1:10" x14ac:dyDescent="0.25">
      <c r="A570">
        <v>108</v>
      </c>
      <c r="B570" t="s">
        <v>13</v>
      </c>
      <c r="C570" s="3">
        <v>39975.57372685185</v>
      </c>
      <c r="D570" s="3">
        <v>39975.602013888885</v>
      </c>
      <c r="E570" s="2">
        <f t="shared" si="40"/>
        <v>2.8287037035624962E-2</v>
      </c>
      <c r="F570" t="str">
        <f>CONCATENATE(INDEX(Telefonkönyv!$A$2:$A$63,MATCH('Hívások (3)'!A570,Telefonkönyv!$C$2:$C$63,0))," ",INDEX(Telefonkönyv!$B$2:$B$63,MATCH('Hívások (3)'!A570,Telefonkönyv!$C$2:$C$63,0)))</f>
        <v>Csurai Fruzsina ügyintéző</v>
      </c>
      <c r="G570" s="5">
        <f t="shared" si="41"/>
        <v>3325</v>
      </c>
      <c r="H570" s="11" t="b">
        <f t="shared" si="42"/>
        <v>0</v>
      </c>
      <c r="I570" s="11" t="b">
        <f t="shared" si="43"/>
        <v>0</v>
      </c>
      <c r="J570" s="11" t="b">
        <f t="shared" si="44"/>
        <v>1</v>
      </c>
    </row>
    <row r="571" spans="1:10" x14ac:dyDescent="0.25">
      <c r="A571">
        <v>115</v>
      </c>
      <c r="B571" t="s">
        <v>14</v>
      </c>
      <c r="C571" s="3">
        <v>39975.574178240742</v>
      </c>
      <c r="D571" s="3">
        <v>39975.613055555557</v>
      </c>
      <c r="E571" s="2">
        <f t="shared" si="40"/>
        <v>3.8877314815181307E-2</v>
      </c>
      <c r="F571" t="str">
        <f>CONCATENATE(INDEX(Telefonkönyv!$A$2:$A$63,MATCH('Hívások (3)'!A571,Telefonkönyv!$C$2:$C$63,0))," ",INDEX(Telefonkönyv!$B$2:$B$63,MATCH('Hívások (3)'!A571,Telefonkönyv!$C$2:$C$63,0)))</f>
        <v>Marosi István ügyintéző</v>
      </c>
      <c r="G571" s="5">
        <f t="shared" si="41"/>
        <v>4525</v>
      </c>
      <c r="H571" s="11" t="b">
        <f t="shared" si="42"/>
        <v>0</v>
      </c>
      <c r="I571" s="11" t="b">
        <f t="shared" si="43"/>
        <v>0</v>
      </c>
      <c r="J571" s="11" t="b">
        <f t="shared" si="44"/>
        <v>0</v>
      </c>
    </row>
    <row r="572" spans="1:10" x14ac:dyDescent="0.25">
      <c r="A572">
        <v>146</v>
      </c>
      <c r="B572" t="s">
        <v>15</v>
      </c>
      <c r="C572" s="3">
        <v>39975.575335648151</v>
      </c>
      <c r="D572" s="3">
        <v>39975.587291666663</v>
      </c>
      <c r="E572" s="2">
        <f t="shared" si="40"/>
        <v>1.1956018512137234E-2</v>
      </c>
      <c r="F572" t="str">
        <f>CONCATENATE(INDEX(Telefonkönyv!$A$2:$A$63,MATCH('Hívások (3)'!A572,Telefonkönyv!$C$2:$C$63,0))," ",INDEX(Telefonkönyv!$B$2:$B$63,MATCH('Hívások (3)'!A572,Telefonkönyv!$C$2:$C$63,0)))</f>
        <v>Bartus Sándor felsővezető</v>
      </c>
      <c r="G572" s="5">
        <f t="shared" si="41"/>
        <v>1590</v>
      </c>
      <c r="H572" s="11" t="b">
        <f t="shared" si="42"/>
        <v>1</v>
      </c>
      <c r="I572" s="11" t="b">
        <f t="shared" si="43"/>
        <v>0</v>
      </c>
      <c r="J572" s="11" t="b">
        <f t="shared" si="44"/>
        <v>0</v>
      </c>
    </row>
    <row r="573" spans="1:10" x14ac:dyDescent="0.25">
      <c r="A573">
        <v>161</v>
      </c>
      <c r="B573" t="s">
        <v>9</v>
      </c>
      <c r="C573" s="3">
        <v>39975.576365740744</v>
      </c>
      <c r="D573" s="3">
        <v>39975.607199074075</v>
      </c>
      <c r="E573" s="2">
        <f t="shared" si="40"/>
        <v>3.0833333330519963E-2</v>
      </c>
      <c r="F573" t="str">
        <f>CONCATENATE(INDEX(Telefonkönyv!$A$2:$A$63,MATCH('Hívások (3)'!A573,Telefonkönyv!$C$2:$C$63,0))," ",INDEX(Telefonkönyv!$B$2:$B$63,MATCH('Hívások (3)'!A573,Telefonkönyv!$C$2:$C$63,0)))</f>
        <v>Gál Pál ügyintéző</v>
      </c>
      <c r="G573" s="5">
        <f t="shared" si="41"/>
        <v>3425</v>
      </c>
      <c r="H573" s="11" t="b">
        <f t="shared" si="42"/>
        <v>0</v>
      </c>
      <c r="I573" s="11" t="b">
        <f t="shared" si="43"/>
        <v>0</v>
      </c>
      <c r="J573" s="11" t="b">
        <f t="shared" si="44"/>
        <v>1</v>
      </c>
    </row>
    <row r="574" spans="1:10" x14ac:dyDescent="0.25">
      <c r="A574">
        <v>113</v>
      </c>
      <c r="B574" t="s">
        <v>7</v>
      </c>
      <c r="C574" s="3">
        <v>39975.579027777778</v>
      </c>
      <c r="D574" s="3">
        <v>39975.58090277778</v>
      </c>
      <c r="E574" s="2">
        <f t="shared" si="40"/>
        <v>1.8750000017462298E-3</v>
      </c>
      <c r="F574" t="str">
        <f>CONCATENATE(INDEX(Telefonkönyv!$A$2:$A$63,MATCH('Hívások (3)'!A574,Telefonkönyv!$C$2:$C$63,0))," ",INDEX(Telefonkönyv!$B$2:$B$63,MATCH('Hívások (3)'!A574,Telefonkönyv!$C$2:$C$63,0)))</f>
        <v>Toldi Tamás ügyintéző</v>
      </c>
      <c r="G574" s="5">
        <f t="shared" si="41"/>
        <v>275</v>
      </c>
      <c r="H574" s="11" t="b">
        <f t="shared" si="42"/>
        <v>0</v>
      </c>
      <c r="I574" s="11" t="b">
        <f t="shared" si="43"/>
        <v>0</v>
      </c>
      <c r="J574" s="11" t="b">
        <f t="shared" si="44"/>
        <v>1</v>
      </c>
    </row>
    <row r="575" spans="1:10" x14ac:dyDescent="0.25">
      <c r="A575">
        <v>134</v>
      </c>
      <c r="B575" t="s">
        <v>4</v>
      </c>
      <c r="C575" s="3">
        <v>39975.583333333336</v>
      </c>
      <c r="D575" s="3">
        <v>39975.595092592594</v>
      </c>
      <c r="E575" s="2">
        <f t="shared" si="40"/>
        <v>1.1759259257814847E-2</v>
      </c>
      <c r="F575" t="str">
        <f>CONCATENATE(INDEX(Telefonkönyv!$A$2:$A$63,MATCH('Hívások (3)'!A575,Telefonkönyv!$C$2:$C$63,0))," ",INDEX(Telefonkönyv!$B$2:$B$63,MATCH('Hívások (3)'!A575,Telefonkönyv!$C$2:$C$63,0)))</f>
        <v>Kurinyec Kinga ügyintéző</v>
      </c>
      <c r="G575" s="5">
        <f t="shared" si="41"/>
        <v>1250</v>
      </c>
      <c r="H575" s="11" t="b">
        <f t="shared" si="42"/>
        <v>0</v>
      </c>
      <c r="I575" s="11" t="b">
        <f t="shared" si="43"/>
        <v>0</v>
      </c>
      <c r="J575" s="11" t="b">
        <f t="shared" si="44"/>
        <v>1</v>
      </c>
    </row>
    <row r="576" spans="1:10" x14ac:dyDescent="0.25">
      <c r="A576">
        <v>102</v>
      </c>
      <c r="B576" t="s">
        <v>11</v>
      </c>
      <c r="C576" s="3">
        <v>39975.592870370368</v>
      </c>
      <c r="D576" s="3">
        <v>39975.596620370372</v>
      </c>
      <c r="E576" s="2">
        <f t="shared" si="40"/>
        <v>3.7500000034924597E-3</v>
      </c>
      <c r="F576" t="str">
        <f>CONCATENATE(INDEX(Telefonkönyv!$A$2:$A$63,MATCH('Hívások (3)'!A576,Telefonkönyv!$C$2:$C$63,0))," ",INDEX(Telefonkönyv!$B$2:$B$63,MATCH('Hívások (3)'!A576,Telefonkönyv!$C$2:$C$63,0)))</f>
        <v>Csurgó Tivadar ügyintéző</v>
      </c>
      <c r="G576" s="5">
        <f t="shared" si="41"/>
        <v>525</v>
      </c>
      <c r="H576" s="11" t="b">
        <f t="shared" si="42"/>
        <v>0</v>
      </c>
      <c r="I576" s="11" t="b">
        <f t="shared" si="43"/>
        <v>0</v>
      </c>
      <c r="J576" s="11" t="b">
        <f t="shared" si="44"/>
        <v>0</v>
      </c>
    </row>
    <row r="577" spans="1:10" x14ac:dyDescent="0.25">
      <c r="A577">
        <v>110</v>
      </c>
      <c r="B577" t="s">
        <v>7</v>
      </c>
      <c r="C577" s="3">
        <v>39975.592905092592</v>
      </c>
      <c r="D577" s="3">
        <v>39975.629953703705</v>
      </c>
      <c r="E577" s="2">
        <f t="shared" si="40"/>
        <v>3.704861111327773E-2</v>
      </c>
      <c r="F577" t="str">
        <f>CONCATENATE(INDEX(Telefonkönyv!$A$2:$A$63,MATCH('Hívások (3)'!A577,Telefonkönyv!$C$2:$C$63,0))," ",INDEX(Telefonkönyv!$B$2:$B$63,MATCH('Hívások (3)'!A577,Telefonkönyv!$C$2:$C$63,0)))</f>
        <v>Tóth Tímea középvezető</v>
      </c>
      <c r="G577" s="5">
        <f t="shared" si="41"/>
        <v>4100</v>
      </c>
      <c r="H577" s="11" t="b">
        <f t="shared" si="42"/>
        <v>0</v>
      </c>
      <c r="I577" s="11" t="b">
        <f t="shared" si="43"/>
        <v>0</v>
      </c>
      <c r="J577" s="11" t="b">
        <f t="shared" si="44"/>
        <v>0</v>
      </c>
    </row>
    <row r="578" spans="1:10" x14ac:dyDescent="0.25">
      <c r="A578">
        <v>119</v>
      </c>
      <c r="B578" t="s">
        <v>10</v>
      </c>
      <c r="C578" s="3">
        <v>39975.594293981485</v>
      </c>
      <c r="D578" s="3">
        <v>39975.602662037039</v>
      </c>
      <c r="E578" s="2">
        <f t="shared" si="40"/>
        <v>8.3680555544560775E-3</v>
      </c>
      <c r="F578" t="str">
        <f>CONCATENATE(INDEX(Telefonkönyv!$A$2:$A$63,MATCH('Hívások (3)'!A578,Telefonkönyv!$C$2:$C$63,0))," ",INDEX(Telefonkönyv!$B$2:$B$63,MATCH('Hívások (3)'!A578,Telefonkönyv!$C$2:$C$63,0)))</f>
        <v>Kövér Krisztina ügyintéző</v>
      </c>
      <c r="G578" s="5">
        <f t="shared" si="41"/>
        <v>1165</v>
      </c>
      <c r="H578" s="11" t="b">
        <f t="shared" si="42"/>
        <v>0</v>
      </c>
      <c r="I578" s="11" t="b">
        <f t="shared" si="43"/>
        <v>0</v>
      </c>
      <c r="J578" s="11" t="b">
        <f t="shared" si="44"/>
        <v>0</v>
      </c>
    </row>
    <row r="579" spans="1:10" x14ac:dyDescent="0.25">
      <c r="A579">
        <v>113</v>
      </c>
      <c r="B579" t="s">
        <v>7</v>
      </c>
      <c r="C579" s="3">
        <v>39975.597615740742</v>
      </c>
      <c r="D579" s="3">
        <v>39975.625069444446</v>
      </c>
      <c r="E579" s="2">
        <f t="shared" ref="E579:E642" si="45">D579-C579</f>
        <v>2.7453703703940846E-2</v>
      </c>
      <c r="F579" t="str">
        <f>CONCATENATE(INDEX(Telefonkönyv!$A$2:$A$63,MATCH('Hívások (3)'!A579,Telefonkönyv!$C$2:$C$63,0))," ",INDEX(Telefonkönyv!$B$2:$B$63,MATCH('Hívások (3)'!A579,Telefonkönyv!$C$2:$C$63,0)))</f>
        <v>Toldi Tamás ügyintéző</v>
      </c>
      <c r="G579" s="5">
        <f t="shared" ref="G579:G642" si="46">VLOOKUP(B579,$S$2:$V$13,3,FALSE)+IF(SECOND(E579)=0,MINUTE(E579),MINUTE(E579)+1)*VLOOKUP(B579,$S$2:$V$13,4,FALSE)</f>
        <v>3050</v>
      </c>
      <c r="H579" s="11" t="b">
        <f t="shared" ref="H579:H642" si="47">AND(HOUR($C579)+VLOOKUP($B579,$S$2:$T$13,2,FALSE)&lt;9,HOUR($D579)+VLOOKUP($B579,$S$2:$T$13,2,FALSE)&gt;=9)</f>
        <v>0</v>
      </c>
      <c r="I579" s="11" t="b">
        <f t="shared" ref="I579:I642" si="48">AND( OR( HOUR($C579)+VLOOKUP($B579,$S$2:$T$13,2,FALSE)&lt;17, AND(HOUR($C579)+VLOOKUP($B579,$S$2:$T$13,2,FALSE)=17,MINUTE($C579)=0,SECOND($C579)=0) ), AND( HOUR($D579)+VLOOKUP($B579,$S$2:$T$13,2,FALSE)=17, OR(MINUTE($D579)&lt;&gt;0,SECOND($D579)&lt;&gt;0) ) )</f>
        <v>0</v>
      </c>
      <c r="J579" s="11" t="b">
        <f t="shared" ref="J579:J642" si="49">OR(OR(HOUR($C579)+VLOOKUP($B579,$S$2:$T$13,2,FALSE)&gt;17,AND(HOUR($C579)+VLOOKUP($B579,$S$2:$T$13,2,FALSE)=17,OR(MINUTE($C579)&gt;0,SECOND($C579)&gt;0)),HOUR($D579)+VLOOKUP($B579,$S$2:$T$13,2,FALSE)&lt;9))</f>
        <v>0</v>
      </c>
    </row>
    <row r="580" spans="1:10" x14ac:dyDescent="0.25">
      <c r="A580">
        <v>152</v>
      </c>
      <c r="B580" t="s">
        <v>6</v>
      </c>
      <c r="C580" s="3">
        <v>39975.598124999997</v>
      </c>
      <c r="D580" s="3">
        <v>39975.630208333336</v>
      </c>
      <c r="E580" s="2">
        <f t="shared" si="45"/>
        <v>3.2083333338960074E-2</v>
      </c>
      <c r="F580" t="str">
        <f>CONCATENATE(INDEX(Telefonkönyv!$A$2:$A$63,MATCH('Hívások (3)'!A580,Telefonkönyv!$C$2:$C$63,0))," ",INDEX(Telefonkönyv!$B$2:$B$63,MATCH('Hívások (3)'!A580,Telefonkönyv!$C$2:$C$63,0)))</f>
        <v>Viola Klára ügyintéző</v>
      </c>
      <c r="G580" s="5">
        <f t="shared" si="46"/>
        <v>3805</v>
      </c>
      <c r="H580" s="11" t="b">
        <f t="shared" si="47"/>
        <v>0</v>
      </c>
      <c r="I580" s="11" t="b">
        <f t="shared" si="48"/>
        <v>0</v>
      </c>
      <c r="J580" s="11" t="b">
        <f t="shared" si="49"/>
        <v>0</v>
      </c>
    </row>
    <row r="581" spans="1:10" x14ac:dyDescent="0.25">
      <c r="A581">
        <v>145</v>
      </c>
      <c r="B581" t="s">
        <v>12</v>
      </c>
      <c r="C581" s="3">
        <v>39975.602916666663</v>
      </c>
      <c r="D581" s="3">
        <v>39975.624456018515</v>
      </c>
      <c r="E581" s="2">
        <f t="shared" si="45"/>
        <v>2.1539351851970423E-2</v>
      </c>
      <c r="F581" t="str">
        <f>CONCATENATE(INDEX(Telefonkönyv!$A$2:$A$63,MATCH('Hívások (3)'!A581,Telefonkönyv!$C$2:$C$63,0))," ",INDEX(Telefonkönyv!$B$2:$B$63,MATCH('Hívások (3)'!A581,Telefonkönyv!$C$2:$C$63,0)))</f>
        <v>Bednai Linda ügyintéző</v>
      </c>
      <c r="G581" s="5">
        <f t="shared" si="46"/>
        <v>2450</v>
      </c>
      <c r="H581" s="11" t="b">
        <f t="shared" si="47"/>
        <v>0</v>
      </c>
      <c r="I581" s="11" t="b">
        <f t="shared" si="48"/>
        <v>0</v>
      </c>
      <c r="J581" s="11" t="b">
        <f t="shared" si="49"/>
        <v>0</v>
      </c>
    </row>
    <row r="582" spans="1:10" x14ac:dyDescent="0.25">
      <c r="A582">
        <v>160</v>
      </c>
      <c r="B582" t="s">
        <v>14</v>
      </c>
      <c r="C582" s="3">
        <v>39975.605451388888</v>
      </c>
      <c r="D582" s="3">
        <v>39975.611284722225</v>
      </c>
      <c r="E582" s="2">
        <f t="shared" si="45"/>
        <v>5.8333333363407291E-3</v>
      </c>
      <c r="F582" t="str">
        <f>CONCATENATE(INDEX(Telefonkönyv!$A$2:$A$63,MATCH('Hívások (3)'!A582,Telefonkönyv!$C$2:$C$63,0))," ",INDEX(Telefonkönyv!$B$2:$B$63,MATCH('Hívások (3)'!A582,Telefonkönyv!$C$2:$C$63,0)))</f>
        <v>Fosztó Gábor ügyintéző</v>
      </c>
      <c r="G582" s="5">
        <f t="shared" si="46"/>
        <v>765</v>
      </c>
      <c r="H582" s="11" t="b">
        <f t="shared" si="47"/>
        <v>0</v>
      </c>
      <c r="I582" s="11" t="b">
        <f t="shared" si="48"/>
        <v>0</v>
      </c>
      <c r="J582" s="11" t="b">
        <f t="shared" si="49"/>
        <v>0</v>
      </c>
    </row>
    <row r="583" spans="1:10" x14ac:dyDescent="0.25">
      <c r="A583">
        <v>121</v>
      </c>
      <c r="B583" t="s">
        <v>7</v>
      </c>
      <c r="C583" s="3">
        <v>39975.608217592591</v>
      </c>
      <c r="D583" s="3">
        <v>39975.624756944446</v>
      </c>
      <c r="E583" s="2">
        <f t="shared" si="45"/>
        <v>1.6539351854589768E-2</v>
      </c>
      <c r="F583" t="str">
        <f>CONCATENATE(INDEX(Telefonkönyv!$A$2:$A$63,MATCH('Hívások (3)'!A583,Telefonkönyv!$C$2:$C$63,0))," ",INDEX(Telefonkönyv!$B$2:$B$63,MATCH('Hívások (3)'!A583,Telefonkönyv!$C$2:$C$63,0)))</f>
        <v>Palles Katalin ügyintéző</v>
      </c>
      <c r="G583" s="5">
        <f t="shared" si="46"/>
        <v>1850</v>
      </c>
      <c r="H583" s="11" t="b">
        <f t="shared" si="47"/>
        <v>0</v>
      </c>
      <c r="I583" s="11" t="b">
        <f t="shared" si="48"/>
        <v>0</v>
      </c>
      <c r="J583" s="11" t="b">
        <f t="shared" si="49"/>
        <v>0</v>
      </c>
    </row>
    <row r="584" spans="1:10" x14ac:dyDescent="0.25">
      <c r="A584">
        <v>156</v>
      </c>
      <c r="B584" t="s">
        <v>7</v>
      </c>
      <c r="C584" s="3">
        <v>39975.610902777778</v>
      </c>
      <c r="D584" s="3">
        <v>39975.617534722223</v>
      </c>
      <c r="E584" s="2">
        <f t="shared" si="45"/>
        <v>6.6319444449618459E-3</v>
      </c>
      <c r="F584" t="str">
        <f>CONCATENATE(INDEX(Telefonkönyv!$A$2:$A$63,MATCH('Hívások (3)'!A584,Telefonkönyv!$C$2:$C$63,0))," ",INDEX(Telefonkönyv!$B$2:$B$63,MATCH('Hívások (3)'!A584,Telefonkönyv!$C$2:$C$63,0)))</f>
        <v>Ormai Nikolett ügyintéző</v>
      </c>
      <c r="G584" s="5">
        <f t="shared" si="46"/>
        <v>800</v>
      </c>
      <c r="H584" s="11" t="b">
        <f t="shared" si="47"/>
        <v>0</v>
      </c>
      <c r="I584" s="11" t="b">
        <f t="shared" si="48"/>
        <v>0</v>
      </c>
      <c r="J584" s="11" t="b">
        <f t="shared" si="49"/>
        <v>0</v>
      </c>
    </row>
    <row r="585" spans="1:10" x14ac:dyDescent="0.25">
      <c r="A585">
        <v>155</v>
      </c>
      <c r="B585" t="s">
        <v>9</v>
      </c>
      <c r="C585" s="3">
        <v>39975.615405092591</v>
      </c>
      <c r="D585" s="3">
        <v>39975.626863425925</v>
      </c>
      <c r="E585" s="2">
        <f t="shared" si="45"/>
        <v>1.1458333334303461E-2</v>
      </c>
      <c r="F585" t="str">
        <f>CONCATENATE(INDEX(Telefonkönyv!$A$2:$A$63,MATCH('Hívások (3)'!A585,Telefonkönyv!$C$2:$C$63,0))," ",INDEX(Telefonkönyv!$B$2:$B$63,MATCH('Hívások (3)'!A585,Telefonkönyv!$C$2:$C$63,0)))</f>
        <v>Bölöni Antal ügyintéző</v>
      </c>
      <c r="G585" s="5">
        <f t="shared" si="46"/>
        <v>1325</v>
      </c>
      <c r="H585" s="11" t="b">
        <f t="shared" si="47"/>
        <v>1</v>
      </c>
      <c r="I585" s="11" t="b">
        <f t="shared" si="48"/>
        <v>0</v>
      </c>
      <c r="J585" s="11" t="b">
        <f t="shared" si="49"/>
        <v>0</v>
      </c>
    </row>
    <row r="586" spans="1:10" x14ac:dyDescent="0.25">
      <c r="A586">
        <v>107</v>
      </c>
      <c r="B586" t="s">
        <v>7</v>
      </c>
      <c r="C586" s="3">
        <v>39975.6174537037</v>
      </c>
      <c r="D586" s="3">
        <v>39975.625162037039</v>
      </c>
      <c r="E586" s="2">
        <f t="shared" si="45"/>
        <v>7.708333338086959E-3</v>
      </c>
      <c r="F586" t="str">
        <f>CONCATENATE(INDEX(Telefonkönyv!$A$2:$A$63,MATCH('Hívások (3)'!A586,Telefonkönyv!$C$2:$C$63,0))," ",INDEX(Telefonkönyv!$B$2:$B$63,MATCH('Hívások (3)'!A586,Telefonkönyv!$C$2:$C$63,0)))</f>
        <v>Gál Fruzsina ügyintéző</v>
      </c>
      <c r="G586" s="5">
        <f t="shared" si="46"/>
        <v>950</v>
      </c>
      <c r="H586" s="11" t="b">
        <f t="shared" si="47"/>
        <v>0</v>
      </c>
      <c r="I586" s="11" t="b">
        <f t="shared" si="48"/>
        <v>0</v>
      </c>
      <c r="J586" s="11" t="b">
        <f t="shared" si="49"/>
        <v>0</v>
      </c>
    </row>
    <row r="587" spans="1:10" x14ac:dyDescent="0.25">
      <c r="A587">
        <v>146</v>
      </c>
      <c r="B587" t="s">
        <v>11</v>
      </c>
      <c r="C587" s="3">
        <v>39975.623715277776</v>
      </c>
      <c r="D587" s="3">
        <v>39975.664837962962</v>
      </c>
      <c r="E587" s="2">
        <f t="shared" si="45"/>
        <v>4.1122685186564922E-2</v>
      </c>
      <c r="F587" t="str">
        <f>CONCATENATE(INDEX(Telefonkönyv!$A$2:$A$63,MATCH('Hívások (3)'!A587,Telefonkönyv!$C$2:$C$63,0))," ",INDEX(Telefonkönyv!$B$2:$B$63,MATCH('Hívások (3)'!A587,Telefonkönyv!$C$2:$C$63,0)))</f>
        <v>Bartus Sándor felsővezető</v>
      </c>
      <c r="G587" s="5">
        <f t="shared" si="46"/>
        <v>4845</v>
      </c>
      <c r="H587" s="11" t="b">
        <f t="shared" si="47"/>
        <v>0</v>
      </c>
      <c r="I587" s="11" t="b">
        <f t="shared" si="48"/>
        <v>0</v>
      </c>
      <c r="J587" s="11" t="b">
        <f t="shared" si="49"/>
        <v>0</v>
      </c>
    </row>
    <row r="588" spans="1:10" x14ac:dyDescent="0.25">
      <c r="A588">
        <v>149</v>
      </c>
      <c r="B588" t="s">
        <v>14</v>
      </c>
      <c r="C588" s="3">
        <v>39975.625706018516</v>
      </c>
      <c r="D588" s="3">
        <v>39975.645787037036</v>
      </c>
      <c r="E588" s="2">
        <f t="shared" si="45"/>
        <v>2.008101851970423E-2</v>
      </c>
      <c r="F588" t="str">
        <f>CONCATENATE(INDEX(Telefonkönyv!$A$2:$A$63,MATCH('Hívások (3)'!A588,Telefonkönyv!$C$2:$C$63,0))," ",INDEX(Telefonkönyv!$B$2:$B$63,MATCH('Hívások (3)'!A588,Telefonkönyv!$C$2:$C$63,0)))</f>
        <v>Kerekes Zoltán középvezető</v>
      </c>
      <c r="G588" s="5">
        <f t="shared" si="46"/>
        <v>2365</v>
      </c>
      <c r="H588" s="11" t="b">
        <f t="shared" si="47"/>
        <v>0</v>
      </c>
      <c r="I588" s="11" t="b">
        <f t="shared" si="48"/>
        <v>0</v>
      </c>
      <c r="J588" s="11" t="b">
        <f t="shared" si="49"/>
        <v>0</v>
      </c>
    </row>
    <row r="589" spans="1:10" x14ac:dyDescent="0.25">
      <c r="A589">
        <v>158</v>
      </c>
      <c r="B589" t="s">
        <v>15</v>
      </c>
      <c r="C589" s="3">
        <v>39975.626562500001</v>
      </c>
      <c r="D589" s="3">
        <v>39975.651307870372</v>
      </c>
      <c r="E589" s="2">
        <f t="shared" si="45"/>
        <v>2.47453703705105E-2</v>
      </c>
      <c r="F589" t="str">
        <f>CONCATENATE(INDEX(Telefonkönyv!$A$2:$A$63,MATCH('Hívások (3)'!A589,Telefonkönyv!$C$2:$C$63,0))," ",INDEX(Telefonkönyv!$B$2:$B$63,MATCH('Hívások (3)'!A589,Telefonkönyv!$C$2:$C$63,0)))</f>
        <v>Sánta Tibor középvezető</v>
      </c>
      <c r="G589" s="5">
        <f t="shared" si="46"/>
        <v>3120</v>
      </c>
      <c r="H589" s="11" t="b">
        <f t="shared" si="47"/>
        <v>0</v>
      </c>
      <c r="I589" s="11" t="b">
        <f t="shared" si="48"/>
        <v>0</v>
      </c>
      <c r="J589" s="11" t="b">
        <f t="shared" si="49"/>
        <v>0</v>
      </c>
    </row>
    <row r="590" spans="1:10" x14ac:dyDescent="0.25">
      <c r="A590">
        <v>144</v>
      </c>
      <c r="B590" t="s">
        <v>14</v>
      </c>
      <c r="C590" s="3">
        <v>39975.629178240742</v>
      </c>
      <c r="D590" s="3">
        <v>39975.654594907406</v>
      </c>
      <c r="E590" s="2">
        <f t="shared" si="45"/>
        <v>2.5416666663659271E-2</v>
      </c>
      <c r="F590" t="str">
        <f>CONCATENATE(INDEX(Telefonkönyv!$A$2:$A$63,MATCH('Hívások (3)'!A590,Telefonkönyv!$C$2:$C$63,0))," ",INDEX(Telefonkönyv!$B$2:$B$63,MATCH('Hívások (3)'!A590,Telefonkönyv!$C$2:$C$63,0)))</f>
        <v>Bózsing Gergely ügyintéző</v>
      </c>
      <c r="G590" s="5">
        <f t="shared" si="46"/>
        <v>3005</v>
      </c>
      <c r="H590" s="11" t="b">
        <f t="shared" si="47"/>
        <v>0</v>
      </c>
      <c r="I590" s="11" t="b">
        <f t="shared" si="48"/>
        <v>0</v>
      </c>
      <c r="J590" s="11" t="b">
        <f t="shared" si="49"/>
        <v>0</v>
      </c>
    </row>
    <row r="591" spans="1:10" x14ac:dyDescent="0.25">
      <c r="A591">
        <v>160</v>
      </c>
      <c r="B591" t="s">
        <v>14</v>
      </c>
      <c r="C591" s="3">
        <v>39975.629629629628</v>
      </c>
      <c r="D591" s="3">
        <v>39975.661203703705</v>
      </c>
      <c r="E591" s="2">
        <f t="shared" si="45"/>
        <v>3.1574074077070691E-2</v>
      </c>
      <c r="F591" t="str">
        <f>CONCATENATE(INDEX(Telefonkönyv!$A$2:$A$63,MATCH('Hívások (3)'!A591,Telefonkönyv!$C$2:$C$63,0))," ",INDEX(Telefonkönyv!$B$2:$B$63,MATCH('Hívások (3)'!A591,Telefonkönyv!$C$2:$C$63,0)))</f>
        <v>Fosztó Gábor ügyintéző</v>
      </c>
      <c r="G591" s="5">
        <f t="shared" si="46"/>
        <v>3725</v>
      </c>
      <c r="H591" s="11" t="b">
        <f t="shared" si="47"/>
        <v>0</v>
      </c>
      <c r="I591" s="11" t="b">
        <f t="shared" si="48"/>
        <v>0</v>
      </c>
      <c r="J591" s="11" t="b">
        <f t="shared" si="49"/>
        <v>0</v>
      </c>
    </row>
    <row r="592" spans="1:10" x14ac:dyDescent="0.25">
      <c r="A592">
        <v>104</v>
      </c>
      <c r="B592" t="s">
        <v>5</v>
      </c>
      <c r="C592" s="3">
        <v>39975.630196759259</v>
      </c>
      <c r="D592" s="3">
        <v>39975.664444444446</v>
      </c>
      <c r="E592" s="2">
        <f t="shared" si="45"/>
        <v>3.4247685187438037E-2</v>
      </c>
      <c r="F592" t="str">
        <f>CONCATENATE(INDEX(Telefonkönyv!$A$2:$A$63,MATCH('Hívások (3)'!A592,Telefonkönyv!$C$2:$C$63,0))," ",INDEX(Telefonkönyv!$B$2:$B$63,MATCH('Hívások (3)'!A592,Telefonkönyv!$C$2:$C$63,0)))</f>
        <v>Laki Tamara ügyintéző</v>
      </c>
      <c r="G592" s="5">
        <f t="shared" si="46"/>
        <v>4045</v>
      </c>
      <c r="H592" s="11" t="b">
        <f t="shared" si="47"/>
        <v>0</v>
      </c>
      <c r="I592" s="11" t="b">
        <f t="shared" si="48"/>
        <v>0</v>
      </c>
      <c r="J592" s="11" t="b">
        <f t="shared" si="49"/>
        <v>0</v>
      </c>
    </row>
    <row r="593" spans="1:10" x14ac:dyDescent="0.25">
      <c r="A593">
        <v>107</v>
      </c>
      <c r="B593" t="s">
        <v>7</v>
      </c>
      <c r="C593" s="3">
        <v>39975.634745370371</v>
      </c>
      <c r="D593" s="3">
        <v>39975.645868055559</v>
      </c>
      <c r="E593" s="2">
        <f t="shared" si="45"/>
        <v>1.1122685187729076E-2</v>
      </c>
      <c r="F593" t="str">
        <f>CONCATENATE(INDEX(Telefonkönyv!$A$2:$A$63,MATCH('Hívások (3)'!A593,Telefonkönyv!$C$2:$C$63,0))," ",INDEX(Telefonkönyv!$B$2:$B$63,MATCH('Hívások (3)'!A593,Telefonkönyv!$C$2:$C$63,0)))</f>
        <v>Gál Fruzsina ügyintéző</v>
      </c>
      <c r="G593" s="5">
        <f t="shared" si="46"/>
        <v>1325</v>
      </c>
      <c r="H593" s="11" t="b">
        <f t="shared" si="47"/>
        <v>0</v>
      </c>
      <c r="I593" s="11" t="b">
        <f t="shared" si="48"/>
        <v>0</v>
      </c>
      <c r="J593" s="11" t="b">
        <f t="shared" si="49"/>
        <v>0</v>
      </c>
    </row>
    <row r="594" spans="1:10" x14ac:dyDescent="0.25">
      <c r="A594">
        <v>156</v>
      </c>
      <c r="B594" t="s">
        <v>7</v>
      </c>
      <c r="C594" s="3">
        <v>39975.635370370372</v>
      </c>
      <c r="D594" s="3">
        <v>39975.641712962963</v>
      </c>
      <c r="E594" s="2">
        <f t="shared" si="45"/>
        <v>6.3425925909541547E-3</v>
      </c>
      <c r="F594" t="str">
        <f>CONCATENATE(INDEX(Telefonkönyv!$A$2:$A$63,MATCH('Hívások (3)'!A594,Telefonkönyv!$C$2:$C$63,0))," ",INDEX(Telefonkönyv!$B$2:$B$63,MATCH('Hívások (3)'!A594,Telefonkönyv!$C$2:$C$63,0)))</f>
        <v>Ormai Nikolett ügyintéző</v>
      </c>
      <c r="G594" s="5">
        <f t="shared" si="46"/>
        <v>800</v>
      </c>
      <c r="H594" s="11" t="b">
        <f t="shared" si="47"/>
        <v>0</v>
      </c>
      <c r="I594" s="11" t="b">
        <f t="shared" si="48"/>
        <v>0</v>
      </c>
      <c r="J594" s="11" t="b">
        <f t="shared" si="49"/>
        <v>0</v>
      </c>
    </row>
    <row r="595" spans="1:10" x14ac:dyDescent="0.25">
      <c r="A595">
        <v>152</v>
      </c>
      <c r="B595" t="s">
        <v>6</v>
      </c>
      <c r="C595" s="3">
        <v>39975.638159722221</v>
      </c>
      <c r="D595" s="3">
        <v>39975.647152777776</v>
      </c>
      <c r="E595" s="2">
        <f t="shared" si="45"/>
        <v>8.9930555550381541E-3</v>
      </c>
      <c r="F595" t="str">
        <f>CONCATENATE(INDEX(Telefonkönyv!$A$2:$A$63,MATCH('Hívások (3)'!A595,Telefonkönyv!$C$2:$C$63,0))," ",INDEX(Telefonkönyv!$B$2:$B$63,MATCH('Hívások (3)'!A595,Telefonkönyv!$C$2:$C$63,0)))</f>
        <v>Viola Klára ügyintéző</v>
      </c>
      <c r="G595" s="5">
        <f t="shared" si="46"/>
        <v>1085</v>
      </c>
      <c r="H595" s="11" t="b">
        <f t="shared" si="47"/>
        <v>0</v>
      </c>
      <c r="I595" s="11" t="b">
        <f t="shared" si="48"/>
        <v>0</v>
      </c>
      <c r="J595" s="11" t="b">
        <f t="shared" si="49"/>
        <v>0</v>
      </c>
    </row>
    <row r="596" spans="1:10" x14ac:dyDescent="0.25">
      <c r="A596">
        <v>156</v>
      </c>
      <c r="B596" t="s">
        <v>7</v>
      </c>
      <c r="C596" s="3">
        <v>39975.645324074074</v>
      </c>
      <c r="D596" s="3">
        <v>39975.684027777781</v>
      </c>
      <c r="E596" s="2">
        <f t="shared" si="45"/>
        <v>3.8703703707142267E-2</v>
      </c>
      <c r="F596" t="str">
        <f>CONCATENATE(INDEX(Telefonkönyv!$A$2:$A$63,MATCH('Hívások (3)'!A596,Telefonkönyv!$C$2:$C$63,0))," ",INDEX(Telefonkönyv!$B$2:$B$63,MATCH('Hívások (3)'!A596,Telefonkönyv!$C$2:$C$63,0)))</f>
        <v>Ormai Nikolett ügyintéző</v>
      </c>
      <c r="G596" s="5">
        <f t="shared" si="46"/>
        <v>4250</v>
      </c>
      <c r="H596" s="11" t="b">
        <f t="shared" si="47"/>
        <v>0</v>
      </c>
      <c r="I596" s="11" t="b">
        <f t="shared" si="48"/>
        <v>0</v>
      </c>
      <c r="J596" s="11" t="b">
        <f t="shared" si="49"/>
        <v>0</v>
      </c>
    </row>
    <row r="597" spans="1:10" x14ac:dyDescent="0.25">
      <c r="A597">
        <v>123</v>
      </c>
      <c r="B597" t="s">
        <v>7</v>
      </c>
      <c r="C597" s="3">
        <v>39975.646979166668</v>
      </c>
      <c r="D597" s="3">
        <v>39975.648101851853</v>
      </c>
      <c r="E597" s="2">
        <f t="shared" si="45"/>
        <v>1.1226851856918074E-3</v>
      </c>
      <c r="F597" t="str">
        <f>CONCATENATE(INDEX(Telefonkönyv!$A$2:$A$63,MATCH('Hívások (3)'!A597,Telefonkönyv!$C$2:$C$63,0))," ",INDEX(Telefonkönyv!$B$2:$B$63,MATCH('Hívások (3)'!A597,Telefonkönyv!$C$2:$C$63,0)))</f>
        <v>Juhász Andrea ügyintéző</v>
      </c>
      <c r="G597" s="5">
        <f t="shared" si="46"/>
        <v>200</v>
      </c>
      <c r="H597" s="11" t="b">
        <f t="shared" si="47"/>
        <v>0</v>
      </c>
      <c r="I597" s="11" t="b">
        <f t="shared" si="48"/>
        <v>0</v>
      </c>
      <c r="J597" s="11" t="b">
        <f t="shared" si="49"/>
        <v>0</v>
      </c>
    </row>
    <row r="598" spans="1:10" x14ac:dyDescent="0.25">
      <c r="A598">
        <v>133</v>
      </c>
      <c r="B598" t="s">
        <v>15</v>
      </c>
      <c r="C598" s="3">
        <v>39975.650231481479</v>
      </c>
      <c r="D598" s="3">
        <v>39975.677858796298</v>
      </c>
      <c r="E598" s="2">
        <f t="shared" si="45"/>
        <v>2.7627314819255844E-2</v>
      </c>
      <c r="F598" t="str">
        <f>CONCATENATE(INDEX(Telefonkönyv!$A$2:$A$63,MATCH('Hívások (3)'!A598,Telefonkönyv!$C$2:$C$63,0))," ",INDEX(Telefonkönyv!$B$2:$B$63,MATCH('Hívások (3)'!A598,Telefonkönyv!$C$2:$C$63,0)))</f>
        <v>Kálóczi Berta ügyintéző</v>
      </c>
      <c r="G598" s="5">
        <f t="shared" si="46"/>
        <v>3460</v>
      </c>
      <c r="H598" s="11" t="b">
        <f t="shared" si="47"/>
        <v>0</v>
      </c>
      <c r="I598" s="11" t="b">
        <f t="shared" si="48"/>
        <v>0</v>
      </c>
      <c r="J598" s="11" t="b">
        <f t="shared" si="49"/>
        <v>0</v>
      </c>
    </row>
    <row r="599" spans="1:10" x14ac:dyDescent="0.25">
      <c r="A599">
        <v>125</v>
      </c>
      <c r="B599" t="s">
        <v>8</v>
      </c>
      <c r="C599" s="3">
        <v>39975.654421296298</v>
      </c>
      <c r="D599" s="3">
        <v>39975.689340277779</v>
      </c>
      <c r="E599" s="2">
        <f t="shared" si="45"/>
        <v>3.4918981480586808E-2</v>
      </c>
      <c r="F599" t="str">
        <f>CONCATENATE(INDEX(Telefonkönyv!$A$2:$A$63,MATCH('Hívások (3)'!A599,Telefonkönyv!$C$2:$C$63,0))," ",INDEX(Telefonkönyv!$B$2:$B$63,MATCH('Hívások (3)'!A599,Telefonkönyv!$C$2:$C$63,0)))</f>
        <v>Éhes Piroska ügyintéző</v>
      </c>
      <c r="G599" s="5">
        <f t="shared" si="46"/>
        <v>4125</v>
      </c>
      <c r="H599" s="11" t="b">
        <f t="shared" si="47"/>
        <v>0</v>
      </c>
      <c r="I599" s="11" t="b">
        <f t="shared" si="48"/>
        <v>0</v>
      </c>
      <c r="J599" s="11" t="b">
        <f t="shared" si="49"/>
        <v>0</v>
      </c>
    </row>
    <row r="600" spans="1:10" x14ac:dyDescent="0.25">
      <c r="A600">
        <v>152</v>
      </c>
      <c r="B600" t="s">
        <v>6</v>
      </c>
      <c r="C600" s="3">
        <v>39975.656053240738</v>
      </c>
      <c r="D600" s="3">
        <v>39975.664131944446</v>
      </c>
      <c r="E600" s="2">
        <f t="shared" si="45"/>
        <v>8.078703707724344E-3</v>
      </c>
      <c r="F600" t="str">
        <f>CONCATENATE(INDEX(Telefonkönyv!$A$2:$A$63,MATCH('Hívások (3)'!A600,Telefonkönyv!$C$2:$C$63,0))," ",INDEX(Telefonkönyv!$B$2:$B$63,MATCH('Hívások (3)'!A600,Telefonkönyv!$C$2:$C$63,0)))</f>
        <v>Viola Klára ügyintéző</v>
      </c>
      <c r="G600" s="5">
        <f t="shared" si="46"/>
        <v>1005</v>
      </c>
      <c r="H600" s="11" t="b">
        <f t="shared" si="47"/>
        <v>0</v>
      </c>
      <c r="I600" s="11" t="b">
        <f t="shared" si="48"/>
        <v>0</v>
      </c>
      <c r="J600" s="11" t="b">
        <f t="shared" si="49"/>
        <v>0</v>
      </c>
    </row>
    <row r="601" spans="1:10" x14ac:dyDescent="0.25">
      <c r="A601">
        <v>158</v>
      </c>
      <c r="B601" t="s">
        <v>9</v>
      </c>
      <c r="C601" s="3">
        <v>39975.656180555554</v>
      </c>
      <c r="D601" s="3">
        <v>39975.659479166665</v>
      </c>
      <c r="E601" s="2">
        <f t="shared" si="45"/>
        <v>3.2986111109494232E-3</v>
      </c>
      <c r="F601" t="str">
        <f>CONCATENATE(INDEX(Telefonkönyv!$A$2:$A$63,MATCH('Hívások (3)'!A601,Telefonkönyv!$C$2:$C$63,0))," ",INDEX(Telefonkönyv!$B$2:$B$63,MATCH('Hívások (3)'!A601,Telefonkönyv!$C$2:$C$63,0)))</f>
        <v>Sánta Tibor középvezető</v>
      </c>
      <c r="G601" s="5">
        <f t="shared" si="46"/>
        <v>425</v>
      </c>
      <c r="H601" s="11" t="b">
        <f t="shared" si="47"/>
        <v>0</v>
      </c>
      <c r="I601" s="11" t="b">
        <f t="shared" si="48"/>
        <v>0</v>
      </c>
      <c r="J601" s="11" t="b">
        <f t="shared" si="49"/>
        <v>0</v>
      </c>
    </row>
    <row r="602" spans="1:10" x14ac:dyDescent="0.25">
      <c r="A602">
        <v>120</v>
      </c>
      <c r="B602" t="s">
        <v>12</v>
      </c>
      <c r="C602" s="3">
        <v>39975.661192129628</v>
      </c>
      <c r="D602" s="3">
        <v>39975.688692129632</v>
      </c>
      <c r="E602" s="2">
        <f t="shared" si="45"/>
        <v>2.7500000003783498E-2</v>
      </c>
      <c r="F602" t="str">
        <f>CONCATENATE(INDEX(Telefonkönyv!$A$2:$A$63,MATCH('Hívások (3)'!A602,Telefonkönyv!$C$2:$C$63,0))," ",INDEX(Telefonkönyv!$B$2:$B$63,MATCH('Hívások (3)'!A602,Telefonkönyv!$C$2:$C$63,0)))</f>
        <v>Szalay Ákos ügyintéző</v>
      </c>
      <c r="G602" s="5">
        <f t="shared" si="46"/>
        <v>3050</v>
      </c>
      <c r="H602" s="11" t="b">
        <f t="shared" si="47"/>
        <v>0</v>
      </c>
      <c r="I602" s="11" t="b">
        <f t="shared" si="48"/>
        <v>0</v>
      </c>
      <c r="J602" s="11" t="b">
        <f t="shared" si="49"/>
        <v>0</v>
      </c>
    </row>
    <row r="603" spans="1:10" x14ac:dyDescent="0.25">
      <c r="A603">
        <v>144</v>
      </c>
      <c r="B603" t="s">
        <v>14</v>
      </c>
      <c r="C603" s="3">
        <v>39975.661354166667</v>
      </c>
      <c r="D603" s="3">
        <v>39975.6872337963</v>
      </c>
      <c r="E603" s="2">
        <f t="shared" si="45"/>
        <v>2.587962963298196E-2</v>
      </c>
      <c r="F603" t="str">
        <f>CONCATENATE(INDEX(Telefonkönyv!$A$2:$A$63,MATCH('Hívások (3)'!A603,Telefonkönyv!$C$2:$C$63,0))," ",INDEX(Telefonkönyv!$B$2:$B$63,MATCH('Hívások (3)'!A603,Telefonkönyv!$C$2:$C$63,0)))</f>
        <v>Bózsing Gergely ügyintéző</v>
      </c>
      <c r="G603" s="5">
        <f t="shared" si="46"/>
        <v>3085</v>
      </c>
      <c r="H603" s="11" t="b">
        <f t="shared" si="47"/>
        <v>0</v>
      </c>
      <c r="I603" s="11" t="b">
        <f t="shared" si="48"/>
        <v>0</v>
      </c>
      <c r="J603" s="11" t="b">
        <f t="shared" si="49"/>
        <v>0</v>
      </c>
    </row>
    <row r="604" spans="1:10" x14ac:dyDescent="0.25">
      <c r="A604">
        <v>143</v>
      </c>
      <c r="B604" t="s">
        <v>9</v>
      </c>
      <c r="C604" s="3">
        <v>39975.662060185183</v>
      </c>
      <c r="D604" s="3">
        <v>39975.662893518522</v>
      </c>
      <c r="E604" s="2">
        <f t="shared" si="45"/>
        <v>8.3333333896007389E-4</v>
      </c>
      <c r="F604" t="str">
        <f>CONCATENATE(INDEX(Telefonkönyv!$A$2:$A$63,MATCH('Hívások (3)'!A604,Telefonkönyv!$C$2:$C$63,0))," ",INDEX(Telefonkönyv!$B$2:$B$63,MATCH('Hívások (3)'!A604,Telefonkönyv!$C$2:$C$63,0)))</f>
        <v>Tringel Franciska ügyintéző</v>
      </c>
      <c r="G604" s="5">
        <f t="shared" si="46"/>
        <v>200</v>
      </c>
      <c r="H604" s="11" t="b">
        <f t="shared" si="47"/>
        <v>0</v>
      </c>
      <c r="I604" s="11" t="b">
        <f t="shared" si="48"/>
        <v>0</v>
      </c>
      <c r="J604" s="11" t="b">
        <f t="shared" si="49"/>
        <v>0</v>
      </c>
    </row>
    <row r="605" spans="1:10" x14ac:dyDescent="0.25">
      <c r="A605">
        <v>138</v>
      </c>
      <c r="B605" t="s">
        <v>5</v>
      </c>
      <c r="C605" s="3">
        <v>39975.663368055553</v>
      </c>
      <c r="D605" s="3">
        <v>39975.685914351852</v>
      </c>
      <c r="E605" s="2">
        <f t="shared" si="45"/>
        <v>2.2546296298969537E-2</v>
      </c>
      <c r="F605" t="str">
        <f>CONCATENATE(INDEX(Telefonkönyv!$A$2:$A$63,MATCH('Hívások (3)'!A605,Telefonkönyv!$C$2:$C$63,0))," ",INDEX(Telefonkönyv!$B$2:$B$63,MATCH('Hívások (3)'!A605,Telefonkönyv!$C$2:$C$63,0)))</f>
        <v>Cserta Péter ügyintéző</v>
      </c>
      <c r="G605" s="5">
        <f t="shared" si="46"/>
        <v>2685</v>
      </c>
      <c r="H605" s="11" t="b">
        <f t="shared" si="47"/>
        <v>0</v>
      </c>
      <c r="I605" s="11" t="b">
        <f t="shared" si="48"/>
        <v>0</v>
      </c>
      <c r="J605" s="11" t="b">
        <f t="shared" si="49"/>
        <v>0</v>
      </c>
    </row>
    <row r="606" spans="1:10" x14ac:dyDescent="0.25">
      <c r="A606">
        <v>118</v>
      </c>
      <c r="B606" t="s">
        <v>5</v>
      </c>
      <c r="C606" s="3">
        <v>39975.663738425923</v>
      </c>
      <c r="D606" s="3">
        <v>39975.680902777778</v>
      </c>
      <c r="E606" s="2">
        <f t="shared" si="45"/>
        <v>1.7164351855171844E-2</v>
      </c>
      <c r="F606" t="str">
        <f>CONCATENATE(INDEX(Telefonkönyv!$A$2:$A$63,MATCH('Hívások (3)'!A606,Telefonkönyv!$C$2:$C$63,0))," ",INDEX(Telefonkönyv!$B$2:$B$63,MATCH('Hívások (3)'!A606,Telefonkönyv!$C$2:$C$63,0)))</f>
        <v>Ondrejó Anna ügyintéző</v>
      </c>
      <c r="G606" s="5">
        <f t="shared" si="46"/>
        <v>2045</v>
      </c>
      <c r="H606" s="11" t="b">
        <f t="shared" si="47"/>
        <v>0</v>
      </c>
      <c r="I606" s="11" t="b">
        <f t="shared" si="48"/>
        <v>0</v>
      </c>
      <c r="J606" s="11" t="b">
        <f t="shared" si="49"/>
        <v>0</v>
      </c>
    </row>
    <row r="607" spans="1:10" x14ac:dyDescent="0.25">
      <c r="A607">
        <v>117</v>
      </c>
      <c r="B607" t="s">
        <v>5</v>
      </c>
      <c r="C607" s="3">
        <v>39975.67082175926</v>
      </c>
      <c r="D607" s="3">
        <v>39975.695740740739</v>
      </c>
      <c r="E607" s="2">
        <f t="shared" si="45"/>
        <v>2.491898147854954E-2</v>
      </c>
      <c r="F607" t="str">
        <f>CONCATENATE(INDEX(Telefonkönyv!$A$2:$A$63,MATCH('Hívások (3)'!A607,Telefonkönyv!$C$2:$C$63,0))," ",INDEX(Telefonkönyv!$B$2:$B$63,MATCH('Hívások (3)'!A607,Telefonkönyv!$C$2:$C$63,0)))</f>
        <v>Ordasi Judit ügyintéző</v>
      </c>
      <c r="G607" s="5">
        <f t="shared" si="46"/>
        <v>2925</v>
      </c>
      <c r="H607" s="11" t="b">
        <f t="shared" si="47"/>
        <v>0</v>
      </c>
      <c r="I607" s="11" t="b">
        <f t="shared" si="48"/>
        <v>0</v>
      </c>
      <c r="J607" s="11" t="b">
        <f t="shared" si="49"/>
        <v>0</v>
      </c>
    </row>
    <row r="608" spans="1:10" x14ac:dyDescent="0.25">
      <c r="A608">
        <v>112</v>
      </c>
      <c r="B608" t="s">
        <v>13</v>
      </c>
      <c r="C608" s="3">
        <v>39975.672662037039</v>
      </c>
      <c r="D608" s="3">
        <v>39975.692488425928</v>
      </c>
      <c r="E608" s="2">
        <f t="shared" si="45"/>
        <v>1.9826388888759539E-2</v>
      </c>
      <c r="F608" t="str">
        <f>CONCATENATE(INDEX(Telefonkönyv!$A$2:$A$63,MATCH('Hívások (3)'!A608,Telefonkönyv!$C$2:$C$63,0))," ",INDEX(Telefonkönyv!$B$2:$B$63,MATCH('Hívások (3)'!A608,Telefonkönyv!$C$2:$C$63,0)))</f>
        <v>Tóth Vanda ügyintéző</v>
      </c>
      <c r="G608" s="5">
        <f t="shared" si="46"/>
        <v>2365</v>
      </c>
      <c r="H608" s="11" t="b">
        <f t="shared" si="47"/>
        <v>0</v>
      </c>
      <c r="I608" s="11" t="b">
        <f t="shared" si="48"/>
        <v>0</v>
      </c>
      <c r="J608" s="11" t="b">
        <f t="shared" si="49"/>
        <v>0</v>
      </c>
    </row>
    <row r="609" spans="1:10" x14ac:dyDescent="0.25">
      <c r="A609">
        <v>159</v>
      </c>
      <c r="B609" t="s">
        <v>4</v>
      </c>
      <c r="C609" s="3">
        <v>39975.674745370372</v>
      </c>
      <c r="D609" s="3">
        <v>39975.681446759256</v>
      </c>
      <c r="E609" s="2">
        <f t="shared" si="45"/>
        <v>6.7013888838118874E-3</v>
      </c>
      <c r="F609" t="str">
        <f>CONCATENATE(INDEX(Telefonkönyv!$A$2:$A$63,MATCH('Hívások (3)'!A609,Telefonkönyv!$C$2:$C$63,0))," ",INDEX(Telefonkönyv!$B$2:$B$63,MATCH('Hívások (3)'!A609,Telefonkönyv!$C$2:$C$63,0)))</f>
        <v>Pap Nikolett ügyintéző</v>
      </c>
      <c r="G609" s="5">
        <f t="shared" si="46"/>
        <v>760</v>
      </c>
      <c r="H609" s="11" t="b">
        <f t="shared" si="47"/>
        <v>0</v>
      </c>
      <c r="I609" s="11" t="b">
        <f t="shared" si="48"/>
        <v>0</v>
      </c>
      <c r="J609" s="11" t="b">
        <f t="shared" si="49"/>
        <v>0</v>
      </c>
    </row>
    <row r="610" spans="1:10" x14ac:dyDescent="0.25">
      <c r="A610">
        <v>111</v>
      </c>
      <c r="B610" t="s">
        <v>15</v>
      </c>
      <c r="C610" s="3">
        <v>39975.679571759261</v>
      </c>
      <c r="D610" s="3">
        <v>39975.699108796296</v>
      </c>
      <c r="E610" s="2">
        <f t="shared" si="45"/>
        <v>1.9537037034751847E-2</v>
      </c>
      <c r="F610" t="str">
        <f>CONCATENATE(INDEX(Telefonkönyv!$A$2:$A$63,MATCH('Hívások (3)'!A610,Telefonkönyv!$C$2:$C$63,0))," ",INDEX(Telefonkönyv!$B$2:$B$63,MATCH('Hívások (3)'!A610,Telefonkönyv!$C$2:$C$63,0)))</f>
        <v>Badacsonyi Krisztián ügyintéző</v>
      </c>
      <c r="G610" s="5">
        <f t="shared" si="46"/>
        <v>2525</v>
      </c>
      <c r="H610" s="11" t="b">
        <f t="shared" si="47"/>
        <v>0</v>
      </c>
      <c r="I610" s="11" t="b">
        <f t="shared" si="48"/>
        <v>0</v>
      </c>
      <c r="J610" s="11" t="b">
        <f t="shared" si="49"/>
        <v>0</v>
      </c>
    </row>
    <row r="611" spans="1:10" x14ac:dyDescent="0.25">
      <c r="A611">
        <v>119</v>
      </c>
      <c r="B611" t="s">
        <v>10</v>
      </c>
      <c r="C611" s="3">
        <v>39975.681828703702</v>
      </c>
      <c r="D611" s="3">
        <v>39975.689120370371</v>
      </c>
      <c r="E611" s="2">
        <f t="shared" si="45"/>
        <v>7.291666668606922E-3</v>
      </c>
      <c r="F611" t="str">
        <f>CONCATENATE(INDEX(Telefonkönyv!$A$2:$A$63,MATCH('Hívások (3)'!A611,Telefonkönyv!$C$2:$C$63,0))," ",INDEX(Telefonkönyv!$B$2:$B$63,MATCH('Hívások (3)'!A611,Telefonkönyv!$C$2:$C$63,0)))</f>
        <v>Kövér Krisztina ügyintéző</v>
      </c>
      <c r="G611" s="5">
        <f t="shared" si="46"/>
        <v>995</v>
      </c>
      <c r="H611" s="11" t="b">
        <f t="shared" si="47"/>
        <v>0</v>
      </c>
      <c r="I611" s="11" t="b">
        <f t="shared" si="48"/>
        <v>0</v>
      </c>
      <c r="J611" s="11" t="b">
        <f t="shared" si="49"/>
        <v>0</v>
      </c>
    </row>
    <row r="612" spans="1:10" x14ac:dyDescent="0.25">
      <c r="A612">
        <v>115</v>
      </c>
      <c r="B612" t="s">
        <v>14</v>
      </c>
      <c r="C612" s="3">
        <v>39975.682141203702</v>
      </c>
      <c r="D612" s="3">
        <v>39975.721608796295</v>
      </c>
      <c r="E612" s="2">
        <f t="shared" si="45"/>
        <v>3.9467592592700385E-2</v>
      </c>
      <c r="F612" t="str">
        <f>CONCATENATE(INDEX(Telefonkönyv!$A$2:$A$63,MATCH('Hívások (3)'!A612,Telefonkönyv!$C$2:$C$63,0))," ",INDEX(Telefonkönyv!$B$2:$B$63,MATCH('Hívások (3)'!A612,Telefonkönyv!$C$2:$C$63,0)))</f>
        <v>Marosi István ügyintéző</v>
      </c>
      <c r="G612" s="5">
        <f t="shared" si="46"/>
        <v>4605</v>
      </c>
      <c r="H612" s="11" t="b">
        <f t="shared" si="47"/>
        <v>0</v>
      </c>
      <c r="I612" s="11" t="b">
        <f t="shared" si="48"/>
        <v>0</v>
      </c>
      <c r="J612" s="11" t="b">
        <f t="shared" si="49"/>
        <v>0</v>
      </c>
    </row>
    <row r="613" spans="1:10" x14ac:dyDescent="0.25">
      <c r="A613">
        <v>154</v>
      </c>
      <c r="B613" t="s">
        <v>8</v>
      </c>
      <c r="C613" s="3">
        <v>39975.68377314815</v>
      </c>
      <c r="D613" s="3">
        <v>39975.683854166666</v>
      </c>
      <c r="E613" s="2">
        <f t="shared" si="45"/>
        <v>8.1018515629693866E-5</v>
      </c>
      <c r="F613" t="str">
        <f>CONCATENATE(INDEX(Telefonkönyv!$A$2:$A$63,MATCH('Hívások (3)'!A613,Telefonkönyv!$C$2:$C$63,0))," ",INDEX(Telefonkönyv!$B$2:$B$63,MATCH('Hívások (3)'!A613,Telefonkönyv!$C$2:$C$63,0)))</f>
        <v>Bozsó Bálint ügyintéző</v>
      </c>
      <c r="G613" s="5">
        <f t="shared" si="46"/>
        <v>125</v>
      </c>
      <c r="H613" s="11" t="b">
        <f t="shared" si="47"/>
        <v>0</v>
      </c>
      <c r="I613" s="11" t="b">
        <f t="shared" si="48"/>
        <v>0</v>
      </c>
      <c r="J613" s="11" t="b">
        <f t="shared" si="49"/>
        <v>0</v>
      </c>
    </row>
    <row r="614" spans="1:10" x14ac:dyDescent="0.25">
      <c r="A614">
        <v>129</v>
      </c>
      <c r="B614" t="s">
        <v>15</v>
      </c>
      <c r="C614" s="3">
        <v>39975.689456018517</v>
      </c>
      <c r="D614" s="3">
        <v>39975.694618055553</v>
      </c>
      <c r="E614" s="2">
        <f t="shared" si="45"/>
        <v>5.1620370359160006E-3</v>
      </c>
      <c r="F614" t="str">
        <f>CONCATENATE(INDEX(Telefonkönyv!$A$2:$A$63,MATCH('Hívások (3)'!A614,Telefonkönyv!$C$2:$C$63,0))," ",INDEX(Telefonkönyv!$B$2:$B$63,MATCH('Hívások (3)'!A614,Telefonkönyv!$C$2:$C$63,0)))</f>
        <v>Huszár Ildikó középvezető</v>
      </c>
      <c r="G614" s="5">
        <f t="shared" si="46"/>
        <v>740</v>
      </c>
      <c r="H614" s="11" t="b">
        <f t="shared" si="47"/>
        <v>0</v>
      </c>
      <c r="I614" s="11" t="b">
        <f t="shared" si="48"/>
        <v>0</v>
      </c>
      <c r="J614" s="11" t="b">
        <f t="shared" si="49"/>
        <v>0</v>
      </c>
    </row>
    <row r="615" spans="1:10" x14ac:dyDescent="0.25">
      <c r="A615">
        <v>148</v>
      </c>
      <c r="B615" t="s">
        <v>5</v>
      </c>
      <c r="C615" s="3">
        <v>39975.692731481482</v>
      </c>
      <c r="D615" s="3">
        <v>39975.710821759261</v>
      </c>
      <c r="E615" s="2">
        <f t="shared" si="45"/>
        <v>1.8090277779265307E-2</v>
      </c>
      <c r="F615" t="str">
        <f>CONCATENATE(INDEX(Telefonkönyv!$A$2:$A$63,MATCH('Hívások (3)'!A615,Telefonkönyv!$C$2:$C$63,0))," ",INDEX(Telefonkönyv!$B$2:$B$63,MATCH('Hívások (3)'!A615,Telefonkönyv!$C$2:$C$63,0)))</f>
        <v>Mester Zsuzsa középvezető</v>
      </c>
      <c r="G615" s="5">
        <f t="shared" si="46"/>
        <v>2205</v>
      </c>
      <c r="H615" s="11" t="b">
        <f t="shared" si="47"/>
        <v>0</v>
      </c>
      <c r="I615" s="11" t="b">
        <f t="shared" si="48"/>
        <v>0</v>
      </c>
      <c r="J615" s="11" t="b">
        <f t="shared" si="49"/>
        <v>0</v>
      </c>
    </row>
    <row r="616" spans="1:10" x14ac:dyDescent="0.25">
      <c r="A616">
        <v>145</v>
      </c>
      <c r="B616" t="s">
        <v>12</v>
      </c>
      <c r="C616" s="3">
        <v>39975.694768518515</v>
      </c>
      <c r="D616" s="3">
        <v>39975.712812500002</v>
      </c>
      <c r="E616" s="2">
        <f t="shared" si="45"/>
        <v>1.8043981486698613E-2</v>
      </c>
      <c r="F616" t="str">
        <f>CONCATENATE(INDEX(Telefonkönyv!$A$2:$A$63,MATCH('Hívások (3)'!A616,Telefonkönyv!$C$2:$C$63,0))," ",INDEX(Telefonkönyv!$B$2:$B$63,MATCH('Hívások (3)'!A616,Telefonkönyv!$C$2:$C$63,0)))</f>
        <v>Bednai Linda ügyintéző</v>
      </c>
      <c r="G616" s="5">
        <f t="shared" si="46"/>
        <v>2000</v>
      </c>
      <c r="H616" s="11" t="b">
        <f t="shared" si="47"/>
        <v>0</v>
      </c>
      <c r="I616" s="11" t="b">
        <f t="shared" si="48"/>
        <v>0</v>
      </c>
      <c r="J616" s="11" t="b">
        <f t="shared" si="49"/>
        <v>0</v>
      </c>
    </row>
    <row r="617" spans="1:10" x14ac:dyDescent="0.25">
      <c r="A617">
        <v>152</v>
      </c>
      <c r="B617" t="s">
        <v>6</v>
      </c>
      <c r="C617" s="3">
        <v>39975.69835648148</v>
      </c>
      <c r="D617" s="3">
        <v>39975.737604166665</v>
      </c>
      <c r="E617" s="2">
        <f t="shared" si="45"/>
        <v>3.9247685184818693E-2</v>
      </c>
      <c r="F617" t="str">
        <f>CONCATENATE(INDEX(Telefonkönyv!$A$2:$A$63,MATCH('Hívások (3)'!A617,Telefonkönyv!$C$2:$C$63,0))," ",INDEX(Telefonkönyv!$B$2:$B$63,MATCH('Hívások (3)'!A617,Telefonkönyv!$C$2:$C$63,0)))</f>
        <v>Viola Klára ügyintéző</v>
      </c>
      <c r="G617" s="5">
        <f t="shared" si="46"/>
        <v>4605</v>
      </c>
      <c r="H617" s="11" t="b">
        <f t="shared" si="47"/>
        <v>0</v>
      </c>
      <c r="I617" s="11" t="b">
        <f t="shared" si="48"/>
        <v>0</v>
      </c>
      <c r="J617" s="11" t="b">
        <f t="shared" si="49"/>
        <v>0</v>
      </c>
    </row>
    <row r="618" spans="1:10" x14ac:dyDescent="0.25">
      <c r="A618">
        <v>114</v>
      </c>
      <c r="B618" t="s">
        <v>11</v>
      </c>
      <c r="C618" s="3">
        <v>39975.698587962965</v>
      </c>
      <c r="D618" s="3">
        <v>39975.737372685187</v>
      </c>
      <c r="E618" s="2">
        <f t="shared" si="45"/>
        <v>3.8784722222771961E-2</v>
      </c>
      <c r="F618" t="str">
        <f>CONCATENATE(INDEX(Telefonkönyv!$A$2:$A$63,MATCH('Hívások (3)'!A618,Telefonkönyv!$C$2:$C$63,0))," ",INDEX(Telefonkönyv!$B$2:$B$63,MATCH('Hívások (3)'!A618,Telefonkönyv!$C$2:$C$63,0)))</f>
        <v>Bakonyi Mátyás ügyintéző</v>
      </c>
      <c r="G618" s="5">
        <f t="shared" si="46"/>
        <v>4525</v>
      </c>
      <c r="H618" s="11" t="b">
        <f t="shared" si="47"/>
        <v>0</v>
      </c>
      <c r="I618" s="11" t="b">
        <f t="shared" si="48"/>
        <v>0</v>
      </c>
      <c r="J618" s="11" t="b">
        <f t="shared" si="49"/>
        <v>0</v>
      </c>
    </row>
    <row r="619" spans="1:10" x14ac:dyDescent="0.25">
      <c r="A619">
        <v>153</v>
      </c>
      <c r="B619" t="s">
        <v>7</v>
      </c>
      <c r="C619" s="3">
        <v>39975.704594907409</v>
      </c>
      <c r="D619" s="3">
        <v>39975.731342592589</v>
      </c>
      <c r="E619" s="2">
        <f t="shared" si="45"/>
        <v>2.6747685180453118E-2</v>
      </c>
      <c r="F619" t="str">
        <f>CONCATENATE(INDEX(Telefonkönyv!$A$2:$A$63,MATCH('Hívások (3)'!A619,Telefonkönyv!$C$2:$C$63,0))," ",INDEX(Telefonkönyv!$B$2:$B$63,MATCH('Hívások (3)'!A619,Telefonkönyv!$C$2:$C$63,0)))</f>
        <v>Bozsó Zsolt ügyintéző</v>
      </c>
      <c r="G619" s="5">
        <f t="shared" si="46"/>
        <v>2975</v>
      </c>
      <c r="H619" s="11" t="b">
        <f t="shared" si="47"/>
        <v>0</v>
      </c>
      <c r="I619" s="11" t="b">
        <f t="shared" si="48"/>
        <v>0</v>
      </c>
      <c r="J619" s="11" t="b">
        <f t="shared" si="49"/>
        <v>0</v>
      </c>
    </row>
    <row r="620" spans="1:10" x14ac:dyDescent="0.25">
      <c r="A620">
        <v>159</v>
      </c>
      <c r="B620" t="s">
        <v>4</v>
      </c>
      <c r="C620" s="3">
        <v>39975.709317129629</v>
      </c>
      <c r="D620" s="3">
        <v>39975.714270833334</v>
      </c>
      <c r="E620" s="2">
        <f t="shared" si="45"/>
        <v>4.9537037048139609E-3</v>
      </c>
      <c r="F620" t="str">
        <f>CONCATENATE(INDEX(Telefonkönyv!$A$2:$A$63,MATCH('Hívások (3)'!A620,Telefonkönyv!$C$2:$C$63,0))," ",INDEX(Telefonkönyv!$B$2:$B$63,MATCH('Hívások (3)'!A620,Telefonkönyv!$C$2:$C$63,0)))</f>
        <v>Pap Nikolett ügyintéző</v>
      </c>
      <c r="G620" s="5">
        <f t="shared" si="46"/>
        <v>620</v>
      </c>
      <c r="H620" s="11" t="b">
        <f t="shared" si="47"/>
        <v>0</v>
      </c>
      <c r="I620" s="11" t="b">
        <f t="shared" si="48"/>
        <v>0</v>
      </c>
      <c r="J620" s="11" t="b">
        <f t="shared" si="49"/>
        <v>0</v>
      </c>
    </row>
    <row r="621" spans="1:10" x14ac:dyDescent="0.25">
      <c r="A621">
        <v>108</v>
      </c>
      <c r="B621" t="s">
        <v>13</v>
      </c>
      <c r="C621" s="3">
        <v>39975.711099537039</v>
      </c>
      <c r="D621" s="3">
        <v>39975.728888888887</v>
      </c>
      <c r="E621" s="2">
        <f t="shared" si="45"/>
        <v>1.7789351848477963E-2</v>
      </c>
      <c r="F621" t="str">
        <f>CONCATENATE(INDEX(Telefonkönyv!$A$2:$A$63,MATCH('Hívások (3)'!A621,Telefonkönyv!$C$2:$C$63,0))," ",INDEX(Telefonkönyv!$B$2:$B$63,MATCH('Hívások (3)'!A621,Telefonkönyv!$C$2:$C$63,0)))</f>
        <v>Csurai Fruzsina ügyintéző</v>
      </c>
      <c r="G621" s="5">
        <f t="shared" si="46"/>
        <v>2125</v>
      </c>
      <c r="H621" s="11" t="b">
        <f t="shared" si="47"/>
        <v>0</v>
      </c>
      <c r="I621" s="11" t="b">
        <f t="shared" si="48"/>
        <v>0</v>
      </c>
      <c r="J621" s="11" t="b">
        <f t="shared" si="49"/>
        <v>0</v>
      </c>
    </row>
    <row r="622" spans="1:10" x14ac:dyDescent="0.25">
      <c r="A622">
        <v>145</v>
      </c>
      <c r="B622" t="s">
        <v>12</v>
      </c>
      <c r="C622" s="3">
        <v>39975.716354166667</v>
      </c>
      <c r="D622" s="3">
        <v>39975.736354166664</v>
      </c>
      <c r="E622" s="2">
        <f t="shared" si="45"/>
        <v>1.9999999996798579E-2</v>
      </c>
      <c r="F622" t="str">
        <f>CONCATENATE(INDEX(Telefonkönyv!$A$2:$A$63,MATCH('Hívások (3)'!A622,Telefonkönyv!$C$2:$C$63,0))," ",INDEX(Telefonkönyv!$B$2:$B$63,MATCH('Hívások (3)'!A622,Telefonkönyv!$C$2:$C$63,0)))</f>
        <v>Bednai Linda ügyintéző</v>
      </c>
      <c r="G622" s="5">
        <f t="shared" si="46"/>
        <v>2225</v>
      </c>
      <c r="H622" s="11" t="b">
        <f t="shared" si="47"/>
        <v>0</v>
      </c>
      <c r="I622" s="11" t="b">
        <f t="shared" si="48"/>
        <v>0</v>
      </c>
      <c r="J622" s="11" t="b">
        <f t="shared" si="49"/>
        <v>0</v>
      </c>
    </row>
    <row r="623" spans="1:10" x14ac:dyDescent="0.25">
      <c r="A623">
        <v>143</v>
      </c>
      <c r="B623" t="s">
        <v>9</v>
      </c>
      <c r="C623" s="3">
        <v>39975.719525462962</v>
      </c>
      <c r="D623" s="3">
        <v>39975.733020833337</v>
      </c>
      <c r="E623" s="2">
        <f t="shared" si="45"/>
        <v>1.3495370374585036E-2</v>
      </c>
      <c r="F623" t="str">
        <f>CONCATENATE(INDEX(Telefonkönyv!$A$2:$A$63,MATCH('Hívások (3)'!A623,Telefonkönyv!$C$2:$C$63,0))," ",INDEX(Telefonkönyv!$B$2:$B$63,MATCH('Hívások (3)'!A623,Telefonkönyv!$C$2:$C$63,0)))</f>
        <v>Tringel Franciska ügyintéző</v>
      </c>
      <c r="G623" s="5">
        <f t="shared" si="46"/>
        <v>1550</v>
      </c>
      <c r="H623" s="11" t="b">
        <f t="shared" si="47"/>
        <v>0</v>
      </c>
      <c r="I623" s="11" t="b">
        <f t="shared" si="48"/>
        <v>0</v>
      </c>
      <c r="J623" s="11" t="b">
        <f t="shared" si="49"/>
        <v>0</v>
      </c>
    </row>
    <row r="624" spans="1:10" x14ac:dyDescent="0.25">
      <c r="A624">
        <v>117</v>
      </c>
      <c r="B624" t="s">
        <v>5</v>
      </c>
      <c r="C624" s="3">
        <v>39975.720613425925</v>
      </c>
      <c r="D624" s="3">
        <v>39975.727650462963</v>
      </c>
      <c r="E624" s="2">
        <f t="shared" si="45"/>
        <v>7.0370370376622304E-3</v>
      </c>
      <c r="F624" t="str">
        <f>CONCATENATE(INDEX(Telefonkönyv!$A$2:$A$63,MATCH('Hívások (3)'!A624,Telefonkönyv!$C$2:$C$63,0))," ",INDEX(Telefonkönyv!$B$2:$B$63,MATCH('Hívások (3)'!A624,Telefonkönyv!$C$2:$C$63,0)))</f>
        <v>Ordasi Judit ügyintéző</v>
      </c>
      <c r="G624" s="5">
        <f t="shared" si="46"/>
        <v>925</v>
      </c>
      <c r="H624" s="11" t="b">
        <f t="shared" si="47"/>
        <v>0</v>
      </c>
      <c r="I624" s="11" t="b">
        <f t="shared" si="48"/>
        <v>0</v>
      </c>
      <c r="J624" s="11" t="b">
        <f t="shared" si="49"/>
        <v>0</v>
      </c>
    </row>
    <row r="625" spans="1:10" x14ac:dyDescent="0.25">
      <c r="A625">
        <v>136</v>
      </c>
      <c r="B625" t="s">
        <v>11</v>
      </c>
      <c r="C625" s="3">
        <v>39975.721203703702</v>
      </c>
      <c r="D625" s="3">
        <v>39975.762372685182</v>
      </c>
      <c r="E625" s="2">
        <f t="shared" si="45"/>
        <v>4.1168981479131617E-2</v>
      </c>
      <c r="F625" t="str">
        <f>CONCATENATE(INDEX(Telefonkönyv!$A$2:$A$63,MATCH('Hívások (3)'!A625,Telefonkönyv!$C$2:$C$63,0))," ",INDEX(Telefonkönyv!$B$2:$B$63,MATCH('Hívások (3)'!A625,Telefonkönyv!$C$2:$C$63,0)))</f>
        <v>Kégli Máté ügyintéző</v>
      </c>
      <c r="G625" s="5">
        <f t="shared" si="46"/>
        <v>4845</v>
      </c>
      <c r="H625" s="11" t="b">
        <f t="shared" si="47"/>
        <v>0</v>
      </c>
      <c r="I625" s="11" t="b">
        <f t="shared" si="48"/>
        <v>0</v>
      </c>
      <c r="J625" s="11" t="b">
        <f t="shared" si="49"/>
        <v>0</v>
      </c>
    </row>
    <row r="626" spans="1:10" x14ac:dyDescent="0.25">
      <c r="A626">
        <v>104</v>
      </c>
      <c r="B626" t="s">
        <v>5</v>
      </c>
      <c r="C626" s="3">
        <v>39975.726875</v>
      </c>
      <c r="D626" s="3">
        <v>39975.75104166667</v>
      </c>
      <c r="E626" s="2">
        <f t="shared" si="45"/>
        <v>2.4166666669771075E-2</v>
      </c>
      <c r="F626" t="str">
        <f>CONCATENATE(INDEX(Telefonkönyv!$A$2:$A$63,MATCH('Hívások (3)'!A626,Telefonkönyv!$C$2:$C$63,0))," ",INDEX(Telefonkönyv!$B$2:$B$63,MATCH('Hívások (3)'!A626,Telefonkönyv!$C$2:$C$63,0)))</f>
        <v>Laki Tamara ügyintéző</v>
      </c>
      <c r="G626" s="5">
        <f t="shared" si="46"/>
        <v>2845</v>
      </c>
      <c r="H626" s="11" t="b">
        <f t="shared" si="47"/>
        <v>0</v>
      </c>
      <c r="I626" s="11" t="b">
        <f t="shared" si="48"/>
        <v>0</v>
      </c>
      <c r="J626" s="11" t="b">
        <f t="shared" si="49"/>
        <v>0</v>
      </c>
    </row>
    <row r="627" spans="1:10" x14ac:dyDescent="0.25">
      <c r="A627">
        <v>144</v>
      </c>
      <c r="B627" t="s">
        <v>14</v>
      </c>
      <c r="C627" s="3">
        <v>39975.735868055555</v>
      </c>
      <c r="D627" s="3">
        <v>39975.739976851852</v>
      </c>
      <c r="E627" s="2">
        <f t="shared" si="45"/>
        <v>4.1087962963501923E-3</v>
      </c>
      <c r="F627" t="str">
        <f>CONCATENATE(INDEX(Telefonkönyv!$A$2:$A$63,MATCH('Hívások (3)'!A627,Telefonkönyv!$C$2:$C$63,0))," ",INDEX(Telefonkönyv!$B$2:$B$63,MATCH('Hívások (3)'!A627,Telefonkönyv!$C$2:$C$63,0)))</f>
        <v>Bózsing Gergely ügyintéző</v>
      </c>
      <c r="G627" s="5">
        <f t="shared" si="46"/>
        <v>525</v>
      </c>
      <c r="H627" s="11" t="b">
        <f t="shared" si="47"/>
        <v>0</v>
      </c>
      <c r="I627" s="11" t="b">
        <f t="shared" si="48"/>
        <v>0</v>
      </c>
      <c r="J627" s="11" t="b">
        <f t="shared" si="49"/>
        <v>0</v>
      </c>
    </row>
    <row r="628" spans="1:10" x14ac:dyDescent="0.25">
      <c r="A628">
        <v>109</v>
      </c>
      <c r="B628" t="s">
        <v>15</v>
      </c>
      <c r="C628" s="3">
        <v>39975.737662037034</v>
      </c>
      <c r="D628" s="3">
        <v>39975.74695601852</v>
      </c>
      <c r="E628" s="2">
        <f t="shared" si="45"/>
        <v>9.2939814858254977E-3</v>
      </c>
      <c r="F628" t="str">
        <f>CONCATENATE(INDEX(Telefonkönyv!$A$2:$A$63,MATCH('Hívások (3)'!A628,Telefonkönyv!$C$2:$C$63,0))," ",INDEX(Telefonkönyv!$B$2:$B$63,MATCH('Hívások (3)'!A628,Telefonkönyv!$C$2:$C$63,0)))</f>
        <v>Lovas Imre ügyintéző</v>
      </c>
      <c r="G628" s="5">
        <f t="shared" si="46"/>
        <v>1250</v>
      </c>
      <c r="H628" s="11" t="b">
        <f t="shared" si="47"/>
        <v>0</v>
      </c>
      <c r="I628" s="11" t="b">
        <f t="shared" si="48"/>
        <v>0</v>
      </c>
      <c r="J628" s="11" t="b">
        <f t="shared" si="49"/>
        <v>0</v>
      </c>
    </row>
    <row r="629" spans="1:10" x14ac:dyDescent="0.25">
      <c r="A629">
        <v>118</v>
      </c>
      <c r="B629" t="s">
        <v>5</v>
      </c>
      <c r="C629" s="3">
        <v>39975.740347222221</v>
      </c>
      <c r="D629" s="3">
        <v>39975.75409722222</v>
      </c>
      <c r="E629" s="2">
        <f t="shared" si="45"/>
        <v>1.374999999825377E-2</v>
      </c>
      <c r="F629" t="str">
        <f>CONCATENATE(INDEX(Telefonkönyv!$A$2:$A$63,MATCH('Hívások (3)'!A629,Telefonkönyv!$C$2:$C$63,0))," ",INDEX(Telefonkönyv!$B$2:$B$63,MATCH('Hívások (3)'!A629,Telefonkönyv!$C$2:$C$63,0)))</f>
        <v>Ondrejó Anna ügyintéző</v>
      </c>
      <c r="G629" s="5">
        <f t="shared" si="46"/>
        <v>1645</v>
      </c>
      <c r="H629" s="11" t="b">
        <f t="shared" si="47"/>
        <v>0</v>
      </c>
      <c r="I629" s="11" t="b">
        <f t="shared" si="48"/>
        <v>0</v>
      </c>
      <c r="J629" s="11" t="b">
        <f t="shared" si="49"/>
        <v>0</v>
      </c>
    </row>
    <row r="630" spans="1:10" x14ac:dyDescent="0.25">
      <c r="A630">
        <v>114</v>
      </c>
      <c r="B630" t="s">
        <v>11</v>
      </c>
      <c r="C630" s="3">
        <v>39975.742719907408</v>
      </c>
      <c r="D630" s="3">
        <v>39975.772928240738</v>
      </c>
      <c r="E630" s="2">
        <f t="shared" si="45"/>
        <v>3.0208333329937886E-2</v>
      </c>
      <c r="F630" t="str">
        <f>CONCATENATE(INDEX(Telefonkönyv!$A$2:$A$63,MATCH('Hívások (3)'!A630,Telefonkönyv!$C$2:$C$63,0))," ",INDEX(Telefonkönyv!$B$2:$B$63,MATCH('Hívások (3)'!A630,Telefonkönyv!$C$2:$C$63,0)))</f>
        <v>Bakonyi Mátyás ügyintéző</v>
      </c>
      <c r="G630" s="5">
        <f t="shared" si="46"/>
        <v>3565</v>
      </c>
      <c r="H630" s="11" t="b">
        <f t="shared" si="47"/>
        <v>0</v>
      </c>
      <c r="I630" s="11" t="b">
        <f t="shared" si="48"/>
        <v>0</v>
      </c>
      <c r="J630" s="11" t="b">
        <f t="shared" si="49"/>
        <v>0</v>
      </c>
    </row>
    <row r="631" spans="1:10" x14ac:dyDescent="0.25">
      <c r="A631">
        <v>135</v>
      </c>
      <c r="B631" t="s">
        <v>13</v>
      </c>
      <c r="C631" s="3">
        <v>39975.753854166665</v>
      </c>
      <c r="D631" s="3">
        <v>39975.771608796298</v>
      </c>
      <c r="E631" s="2">
        <f t="shared" si="45"/>
        <v>1.7754629632690921E-2</v>
      </c>
      <c r="F631" t="str">
        <f>CONCATENATE(INDEX(Telefonkönyv!$A$2:$A$63,MATCH('Hívások (3)'!A631,Telefonkönyv!$C$2:$C$63,0))," ",INDEX(Telefonkönyv!$B$2:$B$63,MATCH('Hívások (3)'!A631,Telefonkönyv!$C$2:$C$63,0)))</f>
        <v>Laki Karola ügyintéző</v>
      </c>
      <c r="G631" s="5">
        <f t="shared" si="46"/>
        <v>2125</v>
      </c>
      <c r="H631" s="11" t="b">
        <f t="shared" si="47"/>
        <v>0</v>
      </c>
      <c r="I631" s="11" t="b">
        <f t="shared" si="48"/>
        <v>0</v>
      </c>
      <c r="J631" s="11" t="b">
        <f t="shared" si="49"/>
        <v>0</v>
      </c>
    </row>
    <row r="632" spans="1:10" x14ac:dyDescent="0.25">
      <c r="A632">
        <v>160</v>
      </c>
      <c r="B632" t="s">
        <v>14</v>
      </c>
      <c r="C632" s="3">
        <v>39975.754016203704</v>
      </c>
      <c r="D632" s="3">
        <v>39975.791354166664</v>
      </c>
      <c r="E632" s="2">
        <f t="shared" si="45"/>
        <v>3.7337962960009463E-2</v>
      </c>
      <c r="F632" t="str">
        <f>CONCATENATE(INDEX(Telefonkönyv!$A$2:$A$63,MATCH('Hívások (3)'!A632,Telefonkönyv!$C$2:$C$63,0))," ",INDEX(Telefonkönyv!$B$2:$B$63,MATCH('Hívások (3)'!A632,Telefonkönyv!$C$2:$C$63,0)))</f>
        <v>Fosztó Gábor ügyintéző</v>
      </c>
      <c r="G632" s="5">
        <f t="shared" si="46"/>
        <v>4365</v>
      </c>
      <c r="H632" s="11" t="b">
        <f t="shared" si="47"/>
        <v>0</v>
      </c>
      <c r="I632" s="11" t="b">
        <f t="shared" si="48"/>
        <v>0</v>
      </c>
      <c r="J632" s="11" t="b">
        <f t="shared" si="49"/>
        <v>0</v>
      </c>
    </row>
    <row r="633" spans="1:10" x14ac:dyDescent="0.25">
      <c r="A633">
        <v>144</v>
      </c>
      <c r="B633" t="s">
        <v>14</v>
      </c>
      <c r="C633" s="3">
        <v>39975.754444444443</v>
      </c>
      <c r="D633" s="3">
        <v>39975.785902777781</v>
      </c>
      <c r="E633" s="2">
        <f t="shared" si="45"/>
        <v>3.1458333338377997E-2</v>
      </c>
      <c r="F633" t="str">
        <f>CONCATENATE(INDEX(Telefonkönyv!$A$2:$A$63,MATCH('Hívások (3)'!A633,Telefonkönyv!$C$2:$C$63,0))," ",INDEX(Telefonkönyv!$B$2:$B$63,MATCH('Hívások (3)'!A633,Telefonkönyv!$C$2:$C$63,0)))</f>
        <v>Bózsing Gergely ügyintéző</v>
      </c>
      <c r="G633" s="5">
        <f t="shared" si="46"/>
        <v>3725</v>
      </c>
      <c r="H633" s="11" t="b">
        <f t="shared" si="47"/>
        <v>0</v>
      </c>
      <c r="I633" s="11" t="b">
        <f t="shared" si="48"/>
        <v>0</v>
      </c>
      <c r="J633" s="11" t="b">
        <f t="shared" si="49"/>
        <v>0</v>
      </c>
    </row>
    <row r="634" spans="1:10" x14ac:dyDescent="0.25">
      <c r="A634">
        <v>137</v>
      </c>
      <c r="B634" t="s">
        <v>9</v>
      </c>
      <c r="C634" s="3">
        <v>39975.754930555559</v>
      </c>
      <c r="D634" s="3">
        <v>39975.769386574073</v>
      </c>
      <c r="E634" s="2">
        <f t="shared" si="45"/>
        <v>1.4456018514465541E-2</v>
      </c>
      <c r="F634" t="str">
        <f>CONCATENATE(INDEX(Telefonkönyv!$A$2:$A$63,MATCH('Hívások (3)'!A634,Telefonkönyv!$C$2:$C$63,0))," ",INDEX(Telefonkönyv!$B$2:$B$63,MATCH('Hívások (3)'!A634,Telefonkönyv!$C$2:$C$63,0)))</f>
        <v>Bertalan József ügyintéző</v>
      </c>
      <c r="G634" s="5">
        <f t="shared" si="46"/>
        <v>1625</v>
      </c>
      <c r="H634" s="11" t="b">
        <f t="shared" si="47"/>
        <v>0</v>
      </c>
      <c r="I634" s="11" t="b">
        <f t="shared" si="48"/>
        <v>0</v>
      </c>
      <c r="J634" s="11" t="b">
        <f t="shared" si="49"/>
        <v>0</v>
      </c>
    </row>
    <row r="635" spans="1:10" x14ac:dyDescent="0.25">
      <c r="A635">
        <v>112</v>
      </c>
      <c r="B635" t="s">
        <v>13</v>
      </c>
      <c r="C635" s="3">
        <v>39975.761666666665</v>
      </c>
      <c r="D635" s="3">
        <v>39975.776412037034</v>
      </c>
      <c r="E635" s="2">
        <f t="shared" si="45"/>
        <v>1.4745370368473232E-2</v>
      </c>
      <c r="F635" t="str">
        <f>CONCATENATE(INDEX(Telefonkönyv!$A$2:$A$63,MATCH('Hívások (3)'!A635,Telefonkönyv!$C$2:$C$63,0))," ",INDEX(Telefonkönyv!$B$2:$B$63,MATCH('Hívások (3)'!A635,Telefonkönyv!$C$2:$C$63,0)))</f>
        <v>Tóth Vanda ügyintéző</v>
      </c>
      <c r="G635" s="5">
        <f t="shared" si="46"/>
        <v>1805</v>
      </c>
      <c r="H635" s="11" t="b">
        <f t="shared" si="47"/>
        <v>0</v>
      </c>
      <c r="I635" s="11" t="b">
        <f t="shared" si="48"/>
        <v>0</v>
      </c>
      <c r="J635" s="11" t="b">
        <f t="shared" si="49"/>
        <v>0</v>
      </c>
    </row>
    <row r="636" spans="1:10" x14ac:dyDescent="0.25">
      <c r="A636">
        <v>131</v>
      </c>
      <c r="B636" t="s">
        <v>5</v>
      </c>
      <c r="C636" s="3">
        <v>39975.773923611108</v>
      </c>
      <c r="D636" s="3">
        <v>39975.807627314818</v>
      </c>
      <c r="E636" s="2">
        <f t="shared" si="45"/>
        <v>3.3703703709761612E-2</v>
      </c>
      <c r="F636" t="str">
        <f>CONCATENATE(INDEX(Telefonkönyv!$A$2:$A$63,MATCH('Hívások (3)'!A636,Telefonkönyv!$C$2:$C$63,0))," ",INDEX(Telefonkönyv!$B$2:$B$63,MATCH('Hívások (3)'!A636,Telefonkönyv!$C$2:$C$63,0)))</f>
        <v>Arany Attila ügyintéző</v>
      </c>
      <c r="G636" s="5">
        <f t="shared" si="46"/>
        <v>3965</v>
      </c>
      <c r="H636" s="11" t="b">
        <f t="shared" si="47"/>
        <v>0</v>
      </c>
      <c r="I636" s="11" t="b">
        <f t="shared" si="48"/>
        <v>0</v>
      </c>
      <c r="J636" s="11" t="b">
        <f t="shared" si="49"/>
        <v>0</v>
      </c>
    </row>
    <row r="637" spans="1:10" x14ac:dyDescent="0.25">
      <c r="A637">
        <v>158</v>
      </c>
      <c r="B637" t="s">
        <v>8</v>
      </c>
      <c r="C637" s="3">
        <v>39975.777199074073</v>
      </c>
      <c r="D637" s="3">
        <v>39975.807280092595</v>
      </c>
      <c r="E637" s="2">
        <f t="shared" si="45"/>
        <v>3.0081018521741498E-2</v>
      </c>
      <c r="F637" t="str">
        <f>CONCATENATE(INDEX(Telefonkönyv!$A$2:$A$63,MATCH('Hívások (3)'!A637,Telefonkönyv!$C$2:$C$63,0))," ",INDEX(Telefonkönyv!$B$2:$B$63,MATCH('Hívások (3)'!A637,Telefonkönyv!$C$2:$C$63,0)))</f>
        <v>Sánta Tibor középvezető</v>
      </c>
      <c r="G637" s="5">
        <f t="shared" si="46"/>
        <v>3565</v>
      </c>
      <c r="H637" s="11" t="b">
        <f t="shared" si="47"/>
        <v>0</v>
      </c>
      <c r="I637" s="11" t="b">
        <f t="shared" si="48"/>
        <v>0</v>
      </c>
      <c r="J637" s="11" t="b">
        <f t="shared" si="49"/>
        <v>0</v>
      </c>
    </row>
    <row r="638" spans="1:10" x14ac:dyDescent="0.25">
      <c r="A638">
        <v>148</v>
      </c>
      <c r="B638" t="s">
        <v>4</v>
      </c>
      <c r="C638" s="3">
        <v>39975.778634259259</v>
      </c>
      <c r="D638" s="3">
        <v>39975.791250000002</v>
      </c>
      <c r="E638" s="2">
        <f t="shared" si="45"/>
        <v>1.2615740743058268E-2</v>
      </c>
      <c r="F638" t="str">
        <f>CONCATENATE(INDEX(Telefonkönyv!$A$2:$A$63,MATCH('Hívások (3)'!A638,Telefonkönyv!$C$2:$C$63,0))," ",INDEX(Telefonkönyv!$B$2:$B$63,MATCH('Hívások (3)'!A638,Telefonkönyv!$C$2:$C$63,0)))</f>
        <v>Mester Zsuzsa középvezető</v>
      </c>
      <c r="G638" s="5">
        <f t="shared" si="46"/>
        <v>1390</v>
      </c>
      <c r="H638" s="11" t="b">
        <f t="shared" si="47"/>
        <v>0</v>
      </c>
      <c r="I638" s="11" t="b">
        <f t="shared" si="48"/>
        <v>0</v>
      </c>
      <c r="J638" s="11" t="b">
        <f t="shared" si="49"/>
        <v>0</v>
      </c>
    </row>
    <row r="639" spans="1:10" x14ac:dyDescent="0.25">
      <c r="A639">
        <v>126</v>
      </c>
      <c r="B639" t="s">
        <v>4</v>
      </c>
      <c r="C639" s="3">
        <v>39975.779733796298</v>
      </c>
      <c r="D639" s="3">
        <v>39975.818310185183</v>
      </c>
      <c r="E639" s="2">
        <f t="shared" si="45"/>
        <v>3.8576388884393964E-2</v>
      </c>
      <c r="F639" t="str">
        <f>CONCATENATE(INDEX(Telefonkönyv!$A$2:$A$63,MATCH('Hívások (3)'!A639,Telefonkönyv!$C$2:$C$63,0))," ",INDEX(Telefonkönyv!$B$2:$B$63,MATCH('Hívások (3)'!A639,Telefonkönyv!$C$2:$C$63,0)))</f>
        <v>Hadviga Márton ügyintéző</v>
      </c>
      <c r="G639" s="5">
        <f t="shared" si="46"/>
        <v>3980</v>
      </c>
      <c r="H639" s="11" t="b">
        <f t="shared" si="47"/>
        <v>0</v>
      </c>
      <c r="I639" s="11" t="b">
        <f t="shared" si="48"/>
        <v>0</v>
      </c>
      <c r="J639" s="11" t="b">
        <f t="shared" si="49"/>
        <v>0</v>
      </c>
    </row>
    <row r="640" spans="1:10" x14ac:dyDescent="0.25">
      <c r="A640">
        <v>156</v>
      </c>
      <c r="B640" t="s">
        <v>7</v>
      </c>
      <c r="C640" s="3">
        <v>39975.780370370368</v>
      </c>
      <c r="D640" s="3">
        <v>39975.809618055559</v>
      </c>
      <c r="E640" s="2">
        <f t="shared" si="45"/>
        <v>2.9247685190057382E-2</v>
      </c>
      <c r="F640" t="str">
        <f>CONCATENATE(INDEX(Telefonkönyv!$A$2:$A$63,MATCH('Hívások (3)'!A640,Telefonkönyv!$C$2:$C$63,0))," ",INDEX(Telefonkönyv!$B$2:$B$63,MATCH('Hívások (3)'!A640,Telefonkönyv!$C$2:$C$63,0)))</f>
        <v>Ormai Nikolett ügyintéző</v>
      </c>
      <c r="G640" s="5">
        <f t="shared" si="46"/>
        <v>3275</v>
      </c>
      <c r="H640" s="11" t="b">
        <f t="shared" si="47"/>
        <v>0</v>
      </c>
      <c r="I640" s="11" t="b">
        <f t="shared" si="48"/>
        <v>0</v>
      </c>
      <c r="J640" s="11" t="b">
        <f t="shared" si="49"/>
        <v>0</v>
      </c>
    </row>
    <row r="641" spans="1:10" x14ac:dyDescent="0.25">
      <c r="A641">
        <v>112</v>
      </c>
      <c r="B641" t="s">
        <v>13</v>
      </c>
      <c r="C641" s="3">
        <v>39975.995671296296</v>
      </c>
      <c r="D641" s="3">
        <v>39976.0156712963</v>
      </c>
      <c r="E641" s="2">
        <f t="shared" si="45"/>
        <v>2.0000000004074536E-2</v>
      </c>
      <c r="F641" t="str">
        <f>CONCATENATE(INDEX(Telefonkönyv!$A$2:$A$63,MATCH('Hívások (3)'!A641,Telefonkönyv!$C$2:$C$63,0))," ",INDEX(Telefonkönyv!$B$2:$B$63,MATCH('Hívások (3)'!A641,Telefonkönyv!$C$2:$C$63,0)))</f>
        <v>Tóth Vanda ügyintéző</v>
      </c>
      <c r="G641" s="5">
        <f t="shared" si="46"/>
        <v>2365</v>
      </c>
      <c r="H641" s="11" t="b">
        <f t="shared" si="47"/>
        <v>0</v>
      </c>
      <c r="I641" s="11" t="b">
        <f t="shared" si="48"/>
        <v>0</v>
      </c>
      <c r="J641" s="11" t="b">
        <f t="shared" si="49"/>
        <v>1</v>
      </c>
    </row>
    <row r="642" spans="1:10" x14ac:dyDescent="0.25">
      <c r="A642">
        <v>117</v>
      </c>
      <c r="B642" t="s">
        <v>5</v>
      </c>
      <c r="C642" s="3">
        <v>39976.358865740738</v>
      </c>
      <c r="D642" s="3">
        <v>39976.362500000003</v>
      </c>
      <c r="E642" s="2">
        <f t="shared" si="45"/>
        <v>3.6342592647997662E-3</v>
      </c>
      <c r="F642" t="str">
        <f>CONCATENATE(INDEX(Telefonkönyv!$A$2:$A$63,MATCH('Hívások (3)'!A642,Telefonkönyv!$C$2:$C$63,0))," ",INDEX(Telefonkönyv!$B$2:$B$63,MATCH('Hívások (3)'!A642,Telefonkönyv!$C$2:$C$63,0)))</f>
        <v>Ordasi Judit ügyintéző</v>
      </c>
      <c r="G642" s="5">
        <f t="shared" si="46"/>
        <v>525</v>
      </c>
      <c r="H642" s="11" t="b">
        <f t="shared" si="47"/>
        <v>0</v>
      </c>
      <c r="I642" s="11" t="b">
        <f t="shared" si="48"/>
        <v>0</v>
      </c>
      <c r="J642" s="11" t="b">
        <f t="shared" si="49"/>
        <v>1</v>
      </c>
    </row>
    <row r="643" spans="1:10" x14ac:dyDescent="0.25">
      <c r="A643">
        <v>125</v>
      </c>
      <c r="B643" t="s">
        <v>8</v>
      </c>
      <c r="C643" s="3">
        <v>39976.364641203705</v>
      </c>
      <c r="D643" s="3">
        <v>39976.366932870369</v>
      </c>
      <c r="E643" s="2">
        <f t="shared" ref="E643:E706" si="50">D643-C643</f>
        <v>2.2916666639503092E-3</v>
      </c>
      <c r="F643" t="str">
        <f>CONCATENATE(INDEX(Telefonkönyv!$A$2:$A$63,MATCH('Hívások (3)'!A643,Telefonkönyv!$C$2:$C$63,0))," ",INDEX(Telefonkönyv!$B$2:$B$63,MATCH('Hívások (3)'!A643,Telefonkönyv!$C$2:$C$63,0)))</f>
        <v>Éhes Piroska ügyintéző</v>
      </c>
      <c r="G643" s="5">
        <f t="shared" ref="G643:G706" si="51">VLOOKUP(B643,$S$2:$V$13,3,FALSE)+IF(SECOND(E643)=0,MINUTE(E643),MINUTE(E643)+1)*VLOOKUP(B643,$S$2:$V$13,4,FALSE)</f>
        <v>365</v>
      </c>
      <c r="H643" s="11" t="b">
        <f t="shared" ref="H643:H706" si="52">AND(HOUR($C643)+VLOOKUP($B643,$S$2:$T$13,2,FALSE)&lt;9,HOUR($D643)+VLOOKUP($B643,$S$2:$T$13,2,FALSE)&gt;=9)</f>
        <v>0</v>
      </c>
      <c r="I643" s="11" t="b">
        <f t="shared" ref="I643:I706" si="53">AND( OR( HOUR($C643)+VLOOKUP($B643,$S$2:$T$13,2,FALSE)&lt;17, AND(HOUR($C643)+VLOOKUP($B643,$S$2:$T$13,2,FALSE)=17,MINUTE($C643)=0,SECOND($C643)=0) ), AND( HOUR($D643)+VLOOKUP($B643,$S$2:$T$13,2,FALSE)=17, OR(MINUTE($D643)&lt;&gt;0,SECOND($D643)&lt;&gt;0) ) )</f>
        <v>0</v>
      </c>
      <c r="J643" s="11" t="b">
        <f t="shared" ref="J643:J706" si="54">OR(OR(HOUR($C643)+VLOOKUP($B643,$S$2:$T$13,2,FALSE)&gt;17,AND(HOUR($C643)+VLOOKUP($B643,$S$2:$T$13,2,FALSE)=17,OR(MINUTE($C643)&gt;0,SECOND($C643)&gt;0)),HOUR($D643)+VLOOKUP($B643,$S$2:$T$13,2,FALSE)&lt;9))</f>
        <v>1</v>
      </c>
    </row>
    <row r="644" spans="1:10" x14ac:dyDescent="0.25">
      <c r="A644">
        <v>115</v>
      </c>
      <c r="B644" t="s">
        <v>14</v>
      </c>
      <c r="C644" s="3">
        <v>39976.366030092591</v>
      </c>
      <c r="D644" s="3">
        <v>39976.37835648148</v>
      </c>
      <c r="E644" s="2">
        <f t="shared" si="50"/>
        <v>1.2326388889050577E-2</v>
      </c>
      <c r="F644" t="str">
        <f>CONCATENATE(INDEX(Telefonkönyv!$A$2:$A$63,MATCH('Hívások (3)'!A644,Telefonkönyv!$C$2:$C$63,0))," ",INDEX(Telefonkönyv!$B$2:$B$63,MATCH('Hívások (3)'!A644,Telefonkönyv!$C$2:$C$63,0)))</f>
        <v>Marosi István ügyintéző</v>
      </c>
      <c r="G644" s="5">
        <f t="shared" si="51"/>
        <v>1485</v>
      </c>
      <c r="H644" s="11" t="b">
        <f t="shared" si="52"/>
        <v>0</v>
      </c>
      <c r="I644" s="11" t="b">
        <f t="shared" si="53"/>
        <v>0</v>
      </c>
      <c r="J644" s="11" t="b">
        <f t="shared" si="54"/>
        <v>1</v>
      </c>
    </row>
    <row r="645" spans="1:10" x14ac:dyDescent="0.25">
      <c r="A645">
        <v>118</v>
      </c>
      <c r="B645" t="s">
        <v>5</v>
      </c>
      <c r="C645" s="3">
        <v>39976.366793981484</v>
      </c>
      <c r="D645" s="3">
        <v>39976.374583333331</v>
      </c>
      <c r="E645" s="2">
        <f t="shared" si="50"/>
        <v>7.7893518464406952E-3</v>
      </c>
      <c r="F645" t="str">
        <f>CONCATENATE(INDEX(Telefonkönyv!$A$2:$A$63,MATCH('Hívások (3)'!A645,Telefonkönyv!$C$2:$C$63,0))," ",INDEX(Telefonkönyv!$B$2:$B$63,MATCH('Hívások (3)'!A645,Telefonkönyv!$C$2:$C$63,0)))</f>
        <v>Ondrejó Anna ügyintéző</v>
      </c>
      <c r="G645" s="5">
        <f t="shared" si="51"/>
        <v>1005</v>
      </c>
      <c r="H645" s="11" t="b">
        <f t="shared" si="52"/>
        <v>0</v>
      </c>
      <c r="I645" s="11" t="b">
        <f t="shared" si="53"/>
        <v>0</v>
      </c>
      <c r="J645" s="11" t="b">
        <f t="shared" si="54"/>
        <v>1</v>
      </c>
    </row>
    <row r="646" spans="1:10" x14ac:dyDescent="0.25">
      <c r="A646">
        <v>134</v>
      </c>
      <c r="B646" t="s">
        <v>4</v>
      </c>
      <c r="C646" s="3">
        <v>39976.370023148149</v>
      </c>
      <c r="D646" s="3">
        <v>39976.401944444442</v>
      </c>
      <c r="E646" s="2">
        <f t="shared" si="50"/>
        <v>3.1921296293148771E-2</v>
      </c>
      <c r="F646" t="str">
        <f>CONCATENATE(INDEX(Telefonkönyv!$A$2:$A$63,MATCH('Hívások (3)'!A646,Telefonkönyv!$C$2:$C$63,0))," ",INDEX(Telefonkönyv!$B$2:$B$63,MATCH('Hívások (3)'!A646,Telefonkönyv!$C$2:$C$63,0)))</f>
        <v>Kurinyec Kinga ügyintéző</v>
      </c>
      <c r="G646" s="5">
        <f t="shared" si="51"/>
        <v>3280</v>
      </c>
      <c r="H646" s="11" t="b">
        <f t="shared" si="52"/>
        <v>0</v>
      </c>
      <c r="I646" s="11" t="b">
        <f t="shared" si="53"/>
        <v>0</v>
      </c>
      <c r="J646" s="11" t="b">
        <f t="shared" si="54"/>
        <v>1</v>
      </c>
    </row>
    <row r="647" spans="1:10" x14ac:dyDescent="0.25">
      <c r="A647">
        <v>143</v>
      </c>
      <c r="B647" t="s">
        <v>9</v>
      </c>
      <c r="C647" s="3">
        <v>39976.371863425928</v>
      </c>
      <c r="D647" s="3">
        <v>39976.41165509259</v>
      </c>
      <c r="E647" s="2">
        <f t="shared" si="50"/>
        <v>3.9791666662495118E-2</v>
      </c>
      <c r="F647" t="str">
        <f>CONCATENATE(INDEX(Telefonkönyv!$A$2:$A$63,MATCH('Hívások (3)'!A647,Telefonkönyv!$C$2:$C$63,0))," ",INDEX(Telefonkönyv!$B$2:$B$63,MATCH('Hívások (3)'!A647,Telefonkönyv!$C$2:$C$63,0)))</f>
        <v>Tringel Franciska ügyintéző</v>
      </c>
      <c r="G647" s="5">
        <f t="shared" si="51"/>
        <v>4400</v>
      </c>
      <c r="H647" s="11" t="b">
        <f t="shared" si="52"/>
        <v>0</v>
      </c>
      <c r="I647" s="11" t="b">
        <f t="shared" si="53"/>
        <v>0</v>
      </c>
      <c r="J647" s="11" t="b">
        <f t="shared" si="54"/>
        <v>1</v>
      </c>
    </row>
    <row r="648" spans="1:10" x14ac:dyDescent="0.25">
      <c r="A648">
        <v>118</v>
      </c>
      <c r="B648" t="s">
        <v>5</v>
      </c>
      <c r="C648" s="3">
        <v>39976.37709490741</v>
      </c>
      <c r="D648" s="3">
        <v>39976.386759259258</v>
      </c>
      <c r="E648" s="2">
        <f t="shared" si="50"/>
        <v>9.6643518481869251E-3</v>
      </c>
      <c r="F648" t="str">
        <f>CONCATENATE(INDEX(Telefonkönyv!$A$2:$A$63,MATCH('Hívások (3)'!A648,Telefonkönyv!$C$2:$C$63,0))," ",INDEX(Telefonkönyv!$B$2:$B$63,MATCH('Hívások (3)'!A648,Telefonkönyv!$C$2:$C$63,0)))</f>
        <v>Ondrejó Anna ügyintéző</v>
      </c>
      <c r="G648" s="5">
        <f t="shared" si="51"/>
        <v>1165</v>
      </c>
      <c r="H648" s="11" t="b">
        <f t="shared" si="52"/>
        <v>0</v>
      </c>
      <c r="I648" s="11" t="b">
        <f t="shared" si="53"/>
        <v>0</v>
      </c>
      <c r="J648" s="11" t="b">
        <f t="shared" si="54"/>
        <v>1</v>
      </c>
    </row>
    <row r="649" spans="1:10" x14ac:dyDescent="0.25">
      <c r="A649">
        <v>151</v>
      </c>
      <c r="B649" t="s">
        <v>15</v>
      </c>
      <c r="C649" s="3">
        <v>39976.380416666667</v>
      </c>
      <c r="D649" s="3">
        <v>39976.398414351854</v>
      </c>
      <c r="E649" s="2">
        <f t="shared" si="50"/>
        <v>1.7997685186855961E-2</v>
      </c>
      <c r="F649" t="str">
        <f>CONCATENATE(INDEX(Telefonkönyv!$A$2:$A$63,MATCH('Hívások (3)'!A649,Telefonkönyv!$C$2:$C$63,0))," ",INDEX(Telefonkönyv!$B$2:$B$63,MATCH('Hívások (3)'!A649,Telefonkönyv!$C$2:$C$63,0)))</f>
        <v>Lovas Helga ügyintéző</v>
      </c>
      <c r="G649" s="5">
        <f t="shared" si="51"/>
        <v>2270</v>
      </c>
      <c r="H649" s="11" t="b">
        <f t="shared" si="52"/>
        <v>0</v>
      </c>
      <c r="I649" s="11" t="b">
        <f t="shared" si="53"/>
        <v>0</v>
      </c>
      <c r="J649" s="11" t="b">
        <f t="shared" si="54"/>
        <v>1</v>
      </c>
    </row>
    <row r="650" spans="1:10" x14ac:dyDescent="0.25">
      <c r="A650">
        <v>101</v>
      </c>
      <c r="B650" t="s">
        <v>11</v>
      </c>
      <c r="C650" s="3">
        <v>39976.387673611112</v>
      </c>
      <c r="D650" s="3">
        <v>39976.390300925923</v>
      </c>
      <c r="E650" s="2">
        <f t="shared" si="50"/>
        <v>2.6273148105246946E-3</v>
      </c>
      <c r="F650" t="str">
        <f>CONCATENATE(INDEX(Telefonkönyv!$A$2:$A$63,MATCH('Hívások (3)'!A650,Telefonkönyv!$C$2:$C$63,0))," ",INDEX(Telefonkönyv!$B$2:$B$63,MATCH('Hívások (3)'!A650,Telefonkönyv!$C$2:$C$63,0)))</f>
        <v>Szatmári Miklós ügyintéző</v>
      </c>
      <c r="G650" s="5">
        <f t="shared" si="51"/>
        <v>365</v>
      </c>
      <c r="H650" s="11" t="b">
        <f t="shared" si="52"/>
        <v>0</v>
      </c>
      <c r="I650" s="11" t="b">
        <f t="shared" si="53"/>
        <v>0</v>
      </c>
      <c r="J650" s="11" t="b">
        <f t="shared" si="54"/>
        <v>1</v>
      </c>
    </row>
    <row r="651" spans="1:10" x14ac:dyDescent="0.25">
      <c r="A651">
        <v>123</v>
      </c>
      <c r="B651" t="s">
        <v>7</v>
      </c>
      <c r="C651" s="3">
        <v>39976.388321759259</v>
      </c>
      <c r="D651" s="3">
        <v>39976.410532407404</v>
      </c>
      <c r="E651" s="2">
        <f t="shared" si="50"/>
        <v>2.2210648145119194E-2</v>
      </c>
      <c r="F651" t="str">
        <f>CONCATENATE(INDEX(Telefonkönyv!$A$2:$A$63,MATCH('Hívások (3)'!A651,Telefonkönyv!$C$2:$C$63,0))," ",INDEX(Telefonkönyv!$B$2:$B$63,MATCH('Hívások (3)'!A651,Telefonkönyv!$C$2:$C$63,0)))</f>
        <v>Juhász Andrea ügyintéző</v>
      </c>
      <c r="G651" s="5">
        <f t="shared" si="51"/>
        <v>2450</v>
      </c>
      <c r="H651" s="11" t="b">
        <f t="shared" si="52"/>
        <v>0</v>
      </c>
      <c r="I651" s="11" t="b">
        <f t="shared" si="53"/>
        <v>0</v>
      </c>
      <c r="J651" s="11" t="b">
        <f t="shared" si="54"/>
        <v>1</v>
      </c>
    </row>
    <row r="652" spans="1:10" x14ac:dyDescent="0.25">
      <c r="A652">
        <v>129</v>
      </c>
      <c r="B652" t="s">
        <v>9</v>
      </c>
      <c r="C652" s="3">
        <v>39976.390972222223</v>
      </c>
      <c r="D652" s="3">
        <v>39976.391099537039</v>
      </c>
      <c r="E652" s="2">
        <f t="shared" si="50"/>
        <v>1.273148154723458E-4</v>
      </c>
      <c r="F652" t="str">
        <f>CONCATENATE(INDEX(Telefonkönyv!$A$2:$A$63,MATCH('Hívások (3)'!A652,Telefonkönyv!$C$2:$C$63,0))," ",INDEX(Telefonkönyv!$B$2:$B$63,MATCH('Hívások (3)'!A652,Telefonkönyv!$C$2:$C$63,0)))</f>
        <v>Huszár Ildikó középvezető</v>
      </c>
      <c r="G652" s="5">
        <f t="shared" si="51"/>
        <v>125</v>
      </c>
      <c r="H652" s="11" t="b">
        <f t="shared" si="52"/>
        <v>0</v>
      </c>
      <c r="I652" s="11" t="b">
        <f t="shared" si="53"/>
        <v>0</v>
      </c>
      <c r="J652" s="11" t="b">
        <f t="shared" si="54"/>
        <v>1</v>
      </c>
    </row>
    <row r="653" spans="1:10" x14ac:dyDescent="0.25">
      <c r="A653">
        <v>127</v>
      </c>
      <c r="B653" t="s">
        <v>4</v>
      </c>
      <c r="C653" s="3">
        <v>39976.393807870372</v>
      </c>
      <c r="D653" s="3">
        <v>39976.407685185186</v>
      </c>
      <c r="E653" s="2">
        <f t="shared" si="50"/>
        <v>1.3877314813726116E-2</v>
      </c>
      <c r="F653" t="str">
        <f>CONCATENATE(INDEX(Telefonkönyv!$A$2:$A$63,MATCH('Hívások (3)'!A653,Telefonkönyv!$C$2:$C$63,0))," ",INDEX(Telefonkönyv!$B$2:$B$63,MATCH('Hívások (3)'!A653,Telefonkönyv!$C$2:$C$63,0)))</f>
        <v>Polgár Zsuzsa ügyintéző</v>
      </c>
      <c r="G653" s="5">
        <f t="shared" si="51"/>
        <v>1460</v>
      </c>
      <c r="H653" s="11" t="b">
        <f t="shared" si="52"/>
        <v>0</v>
      </c>
      <c r="I653" s="11" t="b">
        <f t="shared" si="53"/>
        <v>0</v>
      </c>
      <c r="J653" s="11" t="b">
        <f t="shared" si="54"/>
        <v>1</v>
      </c>
    </row>
    <row r="654" spans="1:10" x14ac:dyDescent="0.25">
      <c r="A654">
        <v>148</v>
      </c>
      <c r="B654" t="s">
        <v>8</v>
      </c>
      <c r="C654" s="3">
        <v>39976.399039351854</v>
      </c>
      <c r="D654" s="3">
        <v>39976.417673611111</v>
      </c>
      <c r="E654" s="2">
        <f t="shared" si="50"/>
        <v>1.8634259256941732E-2</v>
      </c>
      <c r="F654" t="str">
        <f>CONCATENATE(INDEX(Telefonkönyv!$A$2:$A$63,MATCH('Hívások (3)'!A654,Telefonkönyv!$C$2:$C$63,0))," ",INDEX(Telefonkönyv!$B$2:$B$63,MATCH('Hívások (3)'!A654,Telefonkönyv!$C$2:$C$63,0)))</f>
        <v>Mester Zsuzsa középvezető</v>
      </c>
      <c r="G654" s="5">
        <f t="shared" si="51"/>
        <v>2205</v>
      </c>
      <c r="H654" s="11" t="b">
        <f t="shared" si="52"/>
        <v>0</v>
      </c>
      <c r="I654" s="11" t="b">
        <f t="shared" si="53"/>
        <v>0</v>
      </c>
      <c r="J654" s="11" t="b">
        <f t="shared" si="54"/>
        <v>1</v>
      </c>
    </row>
    <row r="655" spans="1:10" x14ac:dyDescent="0.25">
      <c r="A655">
        <v>145</v>
      </c>
      <c r="B655" t="s">
        <v>12</v>
      </c>
      <c r="C655" s="3">
        <v>39976.399618055555</v>
      </c>
      <c r="D655" s="3">
        <v>39976.405081018522</v>
      </c>
      <c r="E655" s="2">
        <f t="shared" si="50"/>
        <v>5.4629629667033441E-3</v>
      </c>
      <c r="F655" t="str">
        <f>CONCATENATE(INDEX(Telefonkönyv!$A$2:$A$63,MATCH('Hívások (3)'!A655,Telefonkönyv!$C$2:$C$63,0))," ",INDEX(Telefonkönyv!$B$2:$B$63,MATCH('Hívások (3)'!A655,Telefonkönyv!$C$2:$C$63,0)))</f>
        <v>Bednai Linda ügyintéző</v>
      </c>
      <c r="G655" s="5">
        <f t="shared" si="51"/>
        <v>650</v>
      </c>
      <c r="H655" s="11" t="b">
        <f t="shared" si="52"/>
        <v>0</v>
      </c>
      <c r="I655" s="11" t="b">
        <f t="shared" si="53"/>
        <v>0</v>
      </c>
      <c r="J655" s="11" t="b">
        <f t="shared" si="54"/>
        <v>1</v>
      </c>
    </row>
    <row r="656" spans="1:10" x14ac:dyDescent="0.25">
      <c r="A656">
        <v>153</v>
      </c>
      <c r="B656" t="s">
        <v>7</v>
      </c>
      <c r="C656" s="3">
        <v>39976.404074074075</v>
      </c>
      <c r="D656" s="3">
        <v>39976.415358796294</v>
      </c>
      <c r="E656" s="2">
        <f t="shared" si="50"/>
        <v>1.1284722218988463E-2</v>
      </c>
      <c r="F656" t="str">
        <f>CONCATENATE(INDEX(Telefonkönyv!$A$2:$A$63,MATCH('Hívások (3)'!A656,Telefonkönyv!$C$2:$C$63,0))," ",INDEX(Telefonkönyv!$B$2:$B$63,MATCH('Hívások (3)'!A656,Telefonkönyv!$C$2:$C$63,0)))</f>
        <v>Bozsó Zsolt ügyintéző</v>
      </c>
      <c r="G656" s="5">
        <f t="shared" si="51"/>
        <v>1325</v>
      </c>
      <c r="H656" s="11" t="b">
        <f t="shared" si="52"/>
        <v>0</v>
      </c>
      <c r="I656" s="11" t="b">
        <f t="shared" si="53"/>
        <v>0</v>
      </c>
      <c r="J656" s="11" t="b">
        <f t="shared" si="54"/>
        <v>1</v>
      </c>
    </row>
    <row r="657" spans="1:10" x14ac:dyDescent="0.25">
      <c r="A657">
        <v>130</v>
      </c>
      <c r="B657" t="s">
        <v>10</v>
      </c>
      <c r="C657" s="3">
        <v>39976.406423611108</v>
      </c>
      <c r="D657" s="3">
        <v>39976.412881944445</v>
      </c>
      <c r="E657" s="2">
        <f t="shared" si="50"/>
        <v>6.4583333369228058E-3</v>
      </c>
      <c r="F657" t="str">
        <f>CONCATENATE(INDEX(Telefonkönyv!$A$2:$A$63,MATCH('Hívások (3)'!A657,Telefonkönyv!$C$2:$C$63,0))," ",INDEX(Telefonkönyv!$B$2:$B$63,MATCH('Hívások (3)'!A657,Telefonkönyv!$C$2:$C$63,0)))</f>
        <v>Gál Zsuzsa ügyintéző</v>
      </c>
      <c r="G657" s="5">
        <f t="shared" si="51"/>
        <v>910</v>
      </c>
      <c r="H657" s="11" t="b">
        <f t="shared" si="52"/>
        <v>0</v>
      </c>
      <c r="I657" s="11" t="b">
        <f t="shared" si="53"/>
        <v>0</v>
      </c>
      <c r="J657" s="11" t="b">
        <f t="shared" si="54"/>
        <v>1</v>
      </c>
    </row>
    <row r="658" spans="1:10" x14ac:dyDescent="0.25">
      <c r="A658">
        <v>136</v>
      </c>
      <c r="B658" t="s">
        <v>11</v>
      </c>
      <c r="C658" s="3">
        <v>39976.410798611112</v>
      </c>
      <c r="D658" s="3">
        <v>39976.450914351852</v>
      </c>
      <c r="E658" s="2">
        <f t="shared" si="50"/>
        <v>4.0115740739565808E-2</v>
      </c>
      <c r="F658" t="str">
        <f>CONCATENATE(INDEX(Telefonkönyv!$A$2:$A$63,MATCH('Hívások (3)'!A658,Telefonkönyv!$C$2:$C$63,0))," ",INDEX(Telefonkönyv!$B$2:$B$63,MATCH('Hívások (3)'!A658,Telefonkönyv!$C$2:$C$63,0)))</f>
        <v>Kégli Máté ügyintéző</v>
      </c>
      <c r="G658" s="5">
        <f t="shared" si="51"/>
        <v>4685</v>
      </c>
      <c r="H658" s="11" t="b">
        <f t="shared" si="52"/>
        <v>0</v>
      </c>
      <c r="I658" s="11" t="b">
        <f t="shared" si="53"/>
        <v>0</v>
      </c>
      <c r="J658" s="11" t="b">
        <f t="shared" si="54"/>
        <v>1</v>
      </c>
    </row>
    <row r="659" spans="1:10" x14ac:dyDescent="0.25">
      <c r="A659">
        <v>108</v>
      </c>
      <c r="B659" t="s">
        <v>13</v>
      </c>
      <c r="C659" s="3">
        <v>39976.415243055555</v>
      </c>
      <c r="D659" s="3">
        <v>39976.430034722223</v>
      </c>
      <c r="E659" s="2">
        <f t="shared" si="50"/>
        <v>1.4791666668315884E-2</v>
      </c>
      <c r="F659" t="str">
        <f>CONCATENATE(INDEX(Telefonkönyv!$A$2:$A$63,MATCH('Hívások (3)'!A659,Telefonkönyv!$C$2:$C$63,0))," ",INDEX(Telefonkönyv!$B$2:$B$63,MATCH('Hívások (3)'!A659,Telefonkönyv!$C$2:$C$63,0)))</f>
        <v>Csurai Fruzsina ügyintéző</v>
      </c>
      <c r="G659" s="5">
        <f t="shared" si="51"/>
        <v>1805</v>
      </c>
      <c r="H659" s="11" t="b">
        <f t="shared" si="52"/>
        <v>0</v>
      </c>
      <c r="I659" s="11" t="b">
        <f t="shared" si="53"/>
        <v>0</v>
      </c>
      <c r="J659" s="11" t="b">
        <f t="shared" si="54"/>
        <v>1</v>
      </c>
    </row>
    <row r="660" spans="1:10" x14ac:dyDescent="0.25">
      <c r="A660">
        <v>117</v>
      </c>
      <c r="B660" t="s">
        <v>5</v>
      </c>
      <c r="C660" s="3">
        <v>39976.423067129632</v>
      </c>
      <c r="D660" s="3">
        <v>39976.427812499998</v>
      </c>
      <c r="E660" s="2">
        <f t="shared" si="50"/>
        <v>4.7453703664359637E-3</v>
      </c>
      <c r="F660" t="str">
        <f>CONCATENATE(INDEX(Telefonkönyv!$A$2:$A$63,MATCH('Hívások (3)'!A660,Telefonkönyv!$C$2:$C$63,0))," ",INDEX(Telefonkönyv!$B$2:$B$63,MATCH('Hívások (3)'!A660,Telefonkönyv!$C$2:$C$63,0)))</f>
        <v>Ordasi Judit ügyintéző</v>
      </c>
      <c r="G660" s="5">
        <f t="shared" si="51"/>
        <v>605</v>
      </c>
      <c r="H660" s="11" t="b">
        <f t="shared" si="52"/>
        <v>0</v>
      </c>
      <c r="I660" s="11" t="b">
        <f t="shared" si="53"/>
        <v>0</v>
      </c>
      <c r="J660" s="11" t="b">
        <f t="shared" si="54"/>
        <v>1</v>
      </c>
    </row>
    <row r="661" spans="1:10" x14ac:dyDescent="0.25">
      <c r="A661">
        <v>150</v>
      </c>
      <c r="B661" t="s">
        <v>5</v>
      </c>
      <c r="C661" s="3">
        <v>39976.425034722219</v>
      </c>
      <c r="D661" s="3">
        <v>39976.461736111109</v>
      </c>
      <c r="E661" s="2">
        <f t="shared" si="50"/>
        <v>3.6701388889923692E-2</v>
      </c>
      <c r="F661" t="str">
        <f>CONCATENATE(INDEX(Telefonkönyv!$A$2:$A$63,MATCH('Hívások (3)'!A661,Telefonkönyv!$C$2:$C$63,0))," ",INDEX(Telefonkönyv!$B$2:$B$63,MATCH('Hívások (3)'!A661,Telefonkönyv!$C$2:$C$63,0)))</f>
        <v>Virt Kornél ügyintéző</v>
      </c>
      <c r="G661" s="5">
        <f t="shared" si="51"/>
        <v>4285</v>
      </c>
      <c r="H661" s="11" t="b">
        <f t="shared" si="52"/>
        <v>0</v>
      </c>
      <c r="I661" s="11" t="b">
        <f t="shared" si="53"/>
        <v>0</v>
      </c>
      <c r="J661" s="11" t="b">
        <f t="shared" si="54"/>
        <v>1</v>
      </c>
    </row>
    <row r="662" spans="1:10" x14ac:dyDescent="0.25">
      <c r="A662">
        <v>118</v>
      </c>
      <c r="B662" t="s">
        <v>5</v>
      </c>
      <c r="C662" s="3">
        <v>39976.426053240742</v>
      </c>
      <c r="D662" s="3">
        <v>39976.454421296294</v>
      </c>
      <c r="E662" s="2">
        <f t="shared" si="50"/>
        <v>2.8368055551254656E-2</v>
      </c>
      <c r="F662" t="str">
        <f>CONCATENATE(INDEX(Telefonkönyv!$A$2:$A$63,MATCH('Hívások (3)'!A662,Telefonkönyv!$C$2:$C$63,0))," ",INDEX(Telefonkönyv!$B$2:$B$63,MATCH('Hívások (3)'!A662,Telefonkönyv!$C$2:$C$63,0)))</f>
        <v>Ondrejó Anna ügyintéző</v>
      </c>
      <c r="G662" s="5">
        <f t="shared" si="51"/>
        <v>3325</v>
      </c>
      <c r="H662" s="11" t="b">
        <f t="shared" si="52"/>
        <v>0</v>
      </c>
      <c r="I662" s="11" t="b">
        <f t="shared" si="53"/>
        <v>0</v>
      </c>
      <c r="J662" s="11" t="b">
        <f t="shared" si="54"/>
        <v>1</v>
      </c>
    </row>
    <row r="663" spans="1:10" x14ac:dyDescent="0.25">
      <c r="A663">
        <v>105</v>
      </c>
      <c r="B663" t="s">
        <v>5</v>
      </c>
      <c r="C663" s="3">
        <v>39976.426504629628</v>
      </c>
      <c r="D663" s="3">
        <v>39976.451631944445</v>
      </c>
      <c r="E663" s="2">
        <f t="shared" si="50"/>
        <v>2.5127314816927537E-2</v>
      </c>
      <c r="F663" t="str">
        <f>CONCATENATE(INDEX(Telefonkönyv!$A$2:$A$63,MATCH('Hívások (3)'!A663,Telefonkönyv!$C$2:$C$63,0))," ",INDEX(Telefonkönyv!$B$2:$B$63,MATCH('Hívások (3)'!A663,Telefonkönyv!$C$2:$C$63,0)))</f>
        <v>Vadász Iván középvezető</v>
      </c>
      <c r="G663" s="5">
        <f t="shared" si="51"/>
        <v>3005</v>
      </c>
      <c r="H663" s="11" t="b">
        <f t="shared" si="52"/>
        <v>0</v>
      </c>
      <c r="I663" s="11" t="b">
        <f t="shared" si="53"/>
        <v>0</v>
      </c>
      <c r="J663" s="11" t="b">
        <f t="shared" si="54"/>
        <v>1</v>
      </c>
    </row>
    <row r="664" spans="1:10" x14ac:dyDescent="0.25">
      <c r="A664">
        <v>104</v>
      </c>
      <c r="B664" t="s">
        <v>5</v>
      </c>
      <c r="C664" s="3">
        <v>39976.435879629629</v>
      </c>
      <c r="D664" s="3">
        <v>39976.454930555556</v>
      </c>
      <c r="E664" s="2">
        <f t="shared" si="50"/>
        <v>1.9050925926421769E-2</v>
      </c>
      <c r="F664" t="str">
        <f>CONCATENATE(INDEX(Telefonkönyv!$A$2:$A$63,MATCH('Hívások (3)'!A664,Telefonkönyv!$C$2:$C$63,0))," ",INDEX(Telefonkönyv!$B$2:$B$63,MATCH('Hívások (3)'!A664,Telefonkönyv!$C$2:$C$63,0)))</f>
        <v>Laki Tamara ügyintéző</v>
      </c>
      <c r="G664" s="5">
        <f t="shared" si="51"/>
        <v>2285</v>
      </c>
      <c r="H664" s="11" t="b">
        <f t="shared" si="52"/>
        <v>0</v>
      </c>
      <c r="I664" s="11" t="b">
        <f t="shared" si="53"/>
        <v>0</v>
      </c>
      <c r="J664" s="11" t="b">
        <f t="shared" si="54"/>
        <v>1</v>
      </c>
    </row>
    <row r="665" spans="1:10" x14ac:dyDescent="0.25">
      <c r="A665">
        <v>119</v>
      </c>
      <c r="B665" t="s">
        <v>10</v>
      </c>
      <c r="C665" s="3">
        <v>39976.449479166666</v>
      </c>
      <c r="D665" s="3">
        <v>39976.460902777777</v>
      </c>
      <c r="E665" s="2">
        <f t="shared" si="50"/>
        <v>1.1423611111240461E-2</v>
      </c>
      <c r="F665" t="str">
        <f>CONCATENATE(INDEX(Telefonkönyv!$A$2:$A$63,MATCH('Hívások (3)'!A665,Telefonkönyv!$C$2:$C$63,0))," ",INDEX(Telefonkönyv!$B$2:$B$63,MATCH('Hívások (3)'!A665,Telefonkönyv!$C$2:$C$63,0)))</f>
        <v>Kövér Krisztina ügyintéző</v>
      </c>
      <c r="G665" s="5">
        <f t="shared" si="51"/>
        <v>1505</v>
      </c>
      <c r="H665" s="11" t="b">
        <f t="shared" si="52"/>
        <v>0</v>
      </c>
      <c r="I665" s="11" t="b">
        <f t="shared" si="53"/>
        <v>0</v>
      </c>
      <c r="J665" s="11" t="b">
        <f t="shared" si="54"/>
        <v>1</v>
      </c>
    </row>
    <row r="666" spans="1:10" x14ac:dyDescent="0.25">
      <c r="A666">
        <v>140</v>
      </c>
      <c r="B666" t="s">
        <v>5</v>
      </c>
      <c r="C666" s="3">
        <v>39976.451064814813</v>
      </c>
      <c r="D666" s="3">
        <v>39976.476273148146</v>
      </c>
      <c r="E666" s="2">
        <f t="shared" si="50"/>
        <v>2.5208333332557231E-2</v>
      </c>
      <c r="F666" t="str">
        <f>CONCATENATE(INDEX(Telefonkönyv!$A$2:$A$63,MATCH('Hívások (3)'!A666,Telefonkönyv!$C$2:$C$63,0))," ",INDEX(Telefonkönyv!$B$2:$B$63,MATCH('Hívások (3)'!A666,Telefonkönyv!$C$2:$C$63,0)))</f>
        <v>Szunomár Flóra ügyintéző</v>
      </c>
      <c r="G666" s="5">
        <f t="shared" si="51"/>
        <v>3005</v>
      </c>
      <c r="H666" s="11" t="b">
        <f t="shared" si="52"/>
        <v>0</v>
      </c>
      <c r="I666" s="11" t="b">
        <f t="shared" si="53"/>
        <v>0</v>
      </c>
      <c r="J666" s="11" t="b">
        <f t="shared" si="54"/>
        <v>1</v>
      </c>
    </row>
    <row r="667" spans="1:10" x14ac:dyDescent="0.25">
      <c r="A667">
        <v>115</v>
      </c>
      <c r="B667" t="s">
        <v>14</v>
      </c>
      <c r="C667" s="3">
        <v>39976.45521990741</v>
      </c>
      <c r="D667" s="3">
        <v>39976.464004629626</v>
      </c>
      <c r="E667" s="2">
        <f t="shared" si="50"/>
        <v>8.7847222166601568E-3</v>
      </c>
      <c r="F667" t="str">
        <f>CONCATENATE(INDEX(Telefonkönyv!$A$2:$A$63,MATCH('Hívások (3)'!A667,Telefonkönyv!$C$2:$C$63,0))," ",INDEX(Telefonkönyv!$B$2:$B$63,MATCH('Hívások (3)'!A667,Telefonkönyv!$C$2:$C$63,0)))</f>
        <v>Marosi István ügyintéző</v>
      </c>
      <c r="G667" s="5">
        <f t="shared" si="51"/>
        <v>1085</v>
      </c>
      <c r="H667" s="11" t="b">
        <f t="shared" si="52"/>
        <v>0</v>
      </c>
      <c r="I667" s="11" t="b">
        <f t="shared" si="53"/>
        <v>0</v>
      </c>
      <c r="J667" s="11" t="b">
        <f t="shared" si="54"/>
        <v>1</v>
      </c>
    </row>
    <row r="668" spans="1:10" x14ac:dyDescent="0.25">
      <c r="A668">
        <v>160</v>
      </c>
      <c r="B668" t="s">
        <v>14</v>
      </c>
      <c r="C668" s="3">
        <v>39976.461851851855</v>
      </c>
      <c r="D668" s="3">
        <v>39976.466527777775</v>
      </c>
      <c r="E668" s="2">
        <f t="shared" si="50"/>
        <v>4.6759259203099646E-3</v>
      </c>
      <c r="F668" t="str">
        <f>CONCATENATE(INDEX(Telefonkönyv!$A$2:$A$63,MATCH('Hívások (3)'!A668,Telefonkönyv!$C$2:$C$63,0))," ",INDEX(Telefonkönyv!$B$2:$B$63,MATCH('Hívások (3)'!A668,Telefonkönyv!$C$2:$C$63,0)))</f>
        <v>Fosztó Gábor ügyintéző</v>
      </c>
      <c r="G668" s="5">
        <f t="shared" si="51"/>
        <v>605</v>
      </c>
      <c r="H668" s="11" t="b">
        <f t="shared" si="52"/>
        <v>0</v>
      </c>
      <c r="I668" s="11" t="b">
        <f t="shared" si="53"/>
        <v>0</v>
      </c>
      <c r="J668" s="11" t="b">
        <f t="shared" si="54"/>
        <v>1</v>
      </c>
    </row>
    <row r="669" spans="1:10" x14ac:dyDescent="0.25">
      <c r="A669">
        <v>109</v>
      </c>
      <c r="B669" t="s">
        <v>15</v>
      </c>
      <c r="C669" s="3">
        <v>39976.466377314813</v>
      </c>
      <c r="D669" s="3">
        <v>39976.473333333335</v>
      </c>
      <c r="E669" s="2">
        <f t="shared" si="50"/>
        <v>6.9560185220325366E-3</v>
      </c>
      <c r="F669" t="str">
        <f>CONCATENATE(INDEX(Telefonkönyv!$A$2:$A$63,MATCH('Hívások (3)'!A669,Telefonkönyv!$C$2:$C$63,0))," ",INDEX(Telefonkönyv!$B$2:$B$63,MATCH('Hívások (3)'!A669,Telefonkönyv!$C$2:$C$63,0)))</f>
        <v>Lovas Imre ügyintéző</v>
      </c>
      <c r="G669" s="5">
        <f t="shared" si="51"/>
        <v>995</v>
      </c>
      <c r="H669" s="11" t="b">
        <f t="shared" si="52"/>
        <v>0</v>
      </c>
      <c r="I669" s="11" t="b">
        <f t="shared" si="53"/>
        <v>0</v>
      </c>
      <c r="J669" s="11" t="b">
        <f t="shared" si="54"/>
        <v>1</v>
      </c>
    </row>
    <row r="670" spans="1:10" x14ac:dyDescent="0.25">
      <c r="A670">
        <v>149</v>
      </c>
      <c r="B670" t="s">
        <v>7</v>
      </c>
      <c r="C670" s="3">
        <v>39976.466469907406</v>
      </c>
      <c r="D670" s="3">
        <v>39976.489722222221</v>
      </c>
      <c r="E670" s="2">
        <f t="shared" si="50"/>
        <v>2.3252314815181307E-2</v>
      </c>
      <c r="F670" t="str">
        <f>CONCATENATE(INDEX(Telefonkönyv!$A$2:$A$63,MATCH('Hívások (3)'!A670,Telefonkönyv!$C$2:$C$63,0))," ",INDEX(Telefonkönyv!$B$2:$B$63,MATCH('Hívások (3)'!A670,Telefonkönyv!$C$2:$C$63,0)))</f>
        <v>Kerekes Zoltán középvezető</v>
      </c>
      <c r="G670" s="5">
        <f t="shared" si="51"/>
        <v>2600</v>
      </c>
      <c r="H670" s="11" t="b">
        <f t="shared" si="52"/>
        <v>0</v>
      </c>
      <c r="I670" s="11" t="b">
        <f t="shared" si="53"/>
        <v>0</v>
      </c>
      <c r="J670" s="11" t="b">
        <f t="shared" si="54"/>
        <v>1</v>
      </c>
    </row>
    <row r="671" spans="1:10" x14ac:dyDescent="0.25">
      <c r="A671">
        <v>112</v>
      </c>
      <c r="B671" t="s">
        <v>13</v>
      </c>
      <c r="C671" s="3">
        <v>39976.467141203706</v>
      </c>
      <c r="D671" s="3">
        <v>39976.493055555555</v>
      </c>
      <c r="E671" s="2">
        <f t="shared" si="50"/>
        <v>2.5914351848769002E-2</v>
      </c>
      <c r="F671" t="str">
        <f>CONCATENATE(INDEX(Telefonkönyv!$A$2:$A$63,MATCH('Hívások (3)'!A671,Telefonkönyv!$C$2:$C$63,0))," ",INDEX(Telefonkönyv!$B$2:$B$63,MATCH('Hívások (3)'!A671,Telefonkönyv!$C$2:$C$63,0)))</f>
        <v>Tóth Vanda ügyintéző</v>
      </c>
      <c r="G671" s="5">
        <f t="shared" si="51"/>
        <v>3085</v>
      </c>
      <c r="H671" s="11" t="b">
        <f t="shared" si="52"/>
        <v>0</v>
      </c>
      <c r="I671" s="11" t="b">
        <f t="shared" si="53"/>
        <v>0</v>
      </c>
      <c r="J671" s="11" t="b">
        <f t="shared" si="54"/>
        <v>1</v>
      </c>
    </row>
    <row r="672" spans="1:10" x14ac:dyDescent="0.25">
      <c r="A672">
        <v>118</v>
      </c>
      <c r="B672" t="s">
        <v>5</v>
      </c>
      <c r="C672" s="3">
        <v>39976.468275462961</v>
      </c>
      <c r="D672" s="3">
        <v>39976.502986111111</v>
      </c>
      <c r="E672" s="2">
        <f t="shared" si="50"/>
        <v>3.4710648149484769E-2</v>
      </c>
      <c r="F672" t="str">
        <f>CONCATENATE(INDEX(Telefonkönyv!$A$2:$A$63,MATCH('Hívások (3)'!A672,Telefonkönyv!$C$2:$C$63,0))," ",INDEX(Telefonkönyv!$B$2:$B$63,MATCH('Hívások (3)'!A672,Telefonkönyv!$C$2:$C$63,0)))</f>
        <v>Ondrejó Anna ügyintéző</v>
      </c>
      <c r="G672" s="5">
        <f t="shared" si="51"/>
        <v>4045</v>
      </c>
      <c r="H672" s="11" t="b">
        <f t="shared" si="52"/>
        <v>0</v>
      </c>
      <c r="I672" s="11" t="b">
        <f t="shared" si="53"/>
        <v>0</v>
      </c>
      <c r="J672" s="11" t="b">
        <f t="shared" si="54"/>
        <v>1</v>
      </c>
    </row>
    <row r="673" spans="1:10" x14ac:dyDescent="0.25">
      <c r="A673">
        <v>143</v>
      </c>
      <c r="B673" t="s">
        <v>9</v>
      </c>
      <c r="C673" s="3">
        <v>39976.471134259256</v>
      </c>
      <c r="D673" s="3">
        <v>39976.508252314816</v>
      </c>
      <c r="E673" s="2">
        <f t="shared" si="50"/>
        <v>3.7118055559403729E-2</v>
      </c>
      <c r="F673" t="str">
        <f>CONCATENATE(INDEX(Telefonkönyv!$A$2:$A$63,MATCH('Hívások (3)'!A673,Telefonkönyv!$C$2:$C$63,0))," ",INDEX(Telefonkönyv!$B$2:$B$63,MATCH('Hívások (3)'!A673,Telefonkönyv!$C$2:$C$63,0)))</f>
        <v>Tringel Franciska ügyintéző</v>
      </c>
      <c r="G673" s="5">
        <f t="shared" si="51"/>
        <v>4100</v>
      </c>
      <c r="H673" s="11" t="b">
        <f t="shared" si="52"/>
        <v>0</v>
      </c>
      <c r="I673" s="11" t="b">
        <f t="shared" si="53"/>
        <v>0</v>
      </c>
      <c r="J673" s="11" t="b">
        <f t="shared" si="54"/>
        <v>1</v>
      </c>
    </row>
    <row r="674" spans="1:10" x14ac:dyDescent="0.25">
      <c r="A674">
        <v>160</v>
      </c>
      <c r="B674" t="s">
        <v>14</v>
      </c>
      <c r="C674" s="3">
        <v>39976.471990740742</v>
      </c>
      <c r="D674" s="3">
        <v>39976.489490740743</v>
      </c>
      <c r="E674" s="2">
        <f t="shared" si="50"/>
        <v>1.750000000174623E-2</v>
      </c>
      <c r="F674" t="str">
        <f>CONCATENATE(INDEX(Telefonkönyv!$A$2:$A$63,MATCH('Hívások (3)'!A674,Telefonkönyv!$C$2:$C$63,0))," ",INDEX(Telefonkönyv!$B$2:$B$63,MATCH('Hívások (3)'!A674,Telefonkönyv!$C$2:$C$63,0)))</f>
        <v>Fosztó Gábor ügyintéző</v>
      </c>
      <c r="G674" s="5">
        <f t="shared" si="51"/>
        <v>2125</v>
      </c>
      <c r="H674" s="11" t="b">
        <f t="shared" si="52"/>
        <v>0</v>
      </c>
      <c r="I674" s="11" t="b">
        <f t="shared" si="53"/>
        <v>0</v>
      </c>
      <c r="J674" s="11" t="b">
        <f t="shared" si="54"/>
        <v>1</v>
      </c>
    </row>
    <row r="675" spans="1:10" x14ac:dyDescent="0.25">
      <c r="A675">
        <v>146</v>
      </c>
      <c r="B675" t="s">
        <v>5</v>
      </c>
      <c r="C675" s="3">
        <v>39976.472870370373</v>
      </c>
      <c r="D675" s="3">
        <v>39976.474537037036</v>
      </c>
      <c r="E675" s="2">
        <f t="shared" si="50"/>
        <v>1.6666666633682325E-3</v>
      </c>
      <c r="F675" t="str">
        <f>CONCATENATE(INDEX(Telefonkönyv!$A$2:$A$63,MATCH('Hívások (3)'!A675,Telefonkönyv!$C$2:$C$63,0))," ",INDEX(Telefonkönyv!$B$2:$B$63,MATCH('Hívások (3)'!A675,Telefonkönyv!$C$2:$C$63,0)))</f>
        <v>Bartus Sándor felsővezető</v>
      </c>
      <c r="G675" s="5">
        <f t="shared" si="51"/>
        <v>285</v>
      </c>
      <c r="H675" s="11" t="b">
        <f t="shared" si="52"/>
        <v>0</v>
      </c>
      <c r="I675" s="11" t="b">
        <f t="shared" si="53"/>
        <v>0</v>
      </c>
      <c r="J675" s="11" t="b">
        <f t="shared" si="54"/>
        <v>1</v>
      </c>
    </row>
    <row r="676" spans="1:10" x14ac:dyDescent="0.25">
      <c r="A676">
        <v>130</v>
      </c>
      <c r="B676" t="s">
        <v>10</v>
      </c>
      <c r="C676" s="3">
        <v>39976.47320601852</v>
      </c>
      <c r="D676" s="3">
        <v>39976.505254629628</v>
      </c>
      <c r="E676" s="2">
        <f t="shared" si="50"/>
        <v>3.2048611108621117E-2</v>
      </c>
      <c r="F676" t="str">
        <f>CONCATENATE(INDEX(Telefonkönyv!$A$2:$A$63,MATCH('Hívások (3)'!A676,Telefonkönyv!$C$2:$C$63,0))," ",INDEX(Telefonkönyv!$B$2:$B$63,MATCH('Hívások (3)'!A676,Telefonkönyv!$C$2:$C$63,0)))</f>
        <v>Gál Zsuzsa ügyintéző</v>
      </c>
      <c r="G676" s="5">
        <f t="shared" si="51"/>
        <v>4055</v>
      </c>
      <c r="H676" s="11" t="b">
        <f t="shared" si="52"/>
        <v>0</v>
      </c>
      <c r="I676" s="11" t="b">
        <f t="shared" si="53"/>
        <v>0</v>
      </c>
      <c r="J676" s="11" t="b">
        <f t="shared" si="54"/>
        <v>1</v>
      </c>
    </row>
    <row r="677" spans="1:10" x14ac:dyDescent="0.25">
      <c r="A677">
        <v>105</v>
      </c>
      <c r="B677" t="s">
        <v>10</v>
      </c>
      <c r="C677" s="3">
        <v>39976.47415509259</v>
      </c>
      <c r="D677" s="3">
        <v>39976.491863425923</v>
      </c>
      <c r="E677" s="2">
        <f t="shared" si="50"/>
        <v>1.7708333332848269E-2</v>
      </c>
      <c r="F677" t="str">
        <f>CONCATENATE(INDEX(Telefonkönyv!$A$2:$A$63,MATCH('Hívások (3)'!A677,Telefonkönyv!$C$2:$C$63,0))," ",INDEX(Telefonkönyv!$B$2:$B$63,MATCH('Hívások (3)'!A677,Telefonkönyv!$C$2:$C$63,0)))</f>
        <v>Vadász Iván középvezető</v>
      </c>
      <c r="G677" s="5">
        <f t="shared" si="51"/>
        <v>2270</v>
      </c>
      <c r="H677" s="11" t="b">
        <f t="shared" si="52"/>
        <v>0</v>
      </c>
      <c r="I677" s="11" t="b">
        <f t="shared" si="53"/>
        <v>0</v>
      </c>
      <c r="J677" s="11" t="b">
        <f t="shared" si="54"/>
        <v>1</v>
      </c>
    </row>
    <row r="678" spans="1:10" x14ac:dyDescent="0.25">
      <c r="A678">
        <v>146</v>
      </c>
      <c r="B678" t="s">
        <v>5</v>
      </c>
      <c r="C678" s="3">
        <v>39976.483252314814</v>
      </c>
      <c r="D678" s="3">
        <v>39976.490925925929</v>
      </c>
      <c r="E678" s="2">
        <f t="shared" si="50"/>
        <v>7.6736111150239594E-3</v>
      </c>
      <c r="F678" t="str">
        <f>CONCATENATE(INDEX(Telefonkönyv!$A$2:$A$63,MATCH('Hívások (3)'!A678,Telefonkönyv!$C$2:$C$63,0))," ",INDEX(Telefonkönyv!$B$2:$B$63,MATCH('Hívások (3)'!A678,Telefonkönyv!$C$2:$C$63,0)))</f>
        <v>Bartus Sándor felsővezető</v>
      </c>
      <c r="G678" s="5">
        <f t="shared" si="51"/>
        <v>1005</v>
      </c>
      <c r="H678" s="11" t="b">
        <f t="shared" si="52"/>
        <v>0</v>
      </c>
      <c r="I678" s="11" t="b">
        <f t="shared" si="53"/>
        <v>0</v>
      </c>
      <c r="J678" s="11" t="b">
        <f t="shared" si="54"/>
        <v>1</v>
      </c>
    </row>
    <row r="679" spans="1:10" x14ac:dyDescent="0.25">
      <c r="A679">
        <v>153</v>
      </c>
      <c r="B679" t="s">
        <v>7</v>
      </c>
      <c r="C679" s="3">
        <v>39976.485983796294</v>
      </c>
      <c r="D679" s="3">
        <v>39976.486400462964</v>
      </c>
      <c r="E679" s="2">
        <f t="shared" si="50"/>
        <v>4.1666666948003694E-4</v>
      </c>
      <c r="F679" t="str">
        <f>CONCATENATE(INDEX(Telefonkönyv!$A$2:$A$63,MATCH('Hívások (3)'!A679,Telefonkönyv!$C$2:$C$63,0))," ",INDEX(Telefonkönyv!$B$2:$B$63,MATCH('Hívások (3)'!A679,Telefonkönyv!$C$2:$C$63,0)))</f>
        <v>Bozsó Zsolt ügyintéző</v>
      </c>
      <c r="G679" s="5">
        <f t="shared" si="51"/>
        <v>125</v>
      </c>
      <c r="H679" s="11" t="b">
        <f t="shared" si="52"/>
        <v>0</v>
      </c>
      <c r="I679" s="11" t="b">
        <f t="shared" si="53"/>
        <v>0</v>
      </c>
      <c r="J679" s="11" t="b">
        <f t="shared" si="54"/>
        <v>1</v>
      </c>
    </row>
    <row r="680" spans="1:10" x14ac:dyDescent="0.25">
      <c r="A680">
        <v>132</v>
      </c>
      <c r="B680" t="s">
        <v>5</v>
      </c>
      <c r="C680" s="3">
        <v>39976.486539351848</v>
      </c>
      <c r="D680" s="3">
        <v>39976.525451388887</v>
      </c>
      <c r="E680" s="2">
        <f t="shared" si="50"/>
        <v>3.8912037038244307E-2</v>
      </c>
      <c r="F680" t="str">
        <f>CONCATENATE(INDEX(Telefonkönyv!$A$2:$A$63,MATCH('Hívások (3)'!A680,Telefonkönyv!$C$2:$C$63,0))," ",INDEX(Telefonkönyv!$B$2:$B$63,MATCH('Hívások (3)'!A680,Telefonkönyv!$C$2:$C$63,0)))</f>
        <v>Pap Zsófia ügyintéző</v>
      </c>
      <c r="G680" s="5">
        <f t="shared" si="51"/>
        <v>4605</v>
      </c>
      <c r="H680" s="11" t="b">
        <f t="shared" si="52"/>
        <v>0</v>
      </c>
      <c r="I680" s="11" t="b">
        <f t="shared" si="53"/>
        <v>0</v>
      </c>
      <c r="J680" s="11" t="b">
        <f t="shared" si="54"/>
        <v>1</v>
      </c>
    </row>
    <row r="681" spans="1:10" x14ac:dyDescent="0.25">
      <c r="A681">
        <v>127</v>
      </c>
      <c r="B681" t="s">
        <v>4</v>
      </c>
      <c r="C681" s="3">
        <v>39976.487754629627</v>
      </c>
      <c r="D681" s="3">
        <v>39976.493217592593</v>
      </c>
      <c r="E681" s="2">
        <f t="shared" si="50"/>
        <v>5.4629629667033441E-3</v>
      </c>
      <c r="F681" t="str">
        <f>CONCATENATE(INDEX(Telefonkönyv!$A$2:$A$63,MATCH('Hívások (3)'!A681,Telefonkönyv!$C$2:$C$63,0))," ",INDEX(Telefonkönyv!$B$2:$B$63,MATCH('Hívások (3)'!A681,Telefonkönyv!$C$2:$C$63,0)))</f>
        <v>Polgár Zsuzsa ügyintéző</v>
      </c>
      <c r="G681" s="5">
        <f t="shared" si="51"/>
        <v>620</v>
      </c>
      <c r="H681" s="11" t="b">
        <f t="shared" si="52"/>
        <v>0</v>
      </c>
      <c r="I681" s="11" t="b">
        <f t="shared" si="53"/>
        <v>0</v>
      </c>
      <c r="J681" s="11" t="b">
        <f t="shared" si="54"/>
        <v>1</v>
      </c>
    </row>
    <row r="682" spans="1:10" x14ac:dyDescent="0.25">
      <c r="A682">
        <v>126</v>
      </c>
      <c r="B682" t="s">
        <v>4</v>
      </c>
      <c r="C682" s="3">
        <v>39976.487812500003</v>
      </c>
      <c r="D682" s="3">
        <v>39976.520439814813</v>
      </c>
      <c r="E682" s="2">
        <f t="shared" si="50"/>
        <v>3.2627314809360541E-2</v>
      </c>
      <c r="F682" t="str">
        <f>CONCATENATE(INDEX(Telefonkönyv!$A$2:$A$63,MATCH('Hívások (3)'!A682,Telefonkönyv!$C$2:$C$63,0))," ",INDEX(Telefonkönyv!$B$2:$B$63,MATCH('Hívások (3)'!A682,Telefonkönyv!$C$2:$C$63,0)))</f>
        <v>Hadviga Márton ügyintéző</v>
      </c>
      <c r="G682" s="5">
        <f t="shared" si="51"/>
        <v>3350</v>
      </c>
      <c r="H682" s="11" t="b">
        <f t="shared" si="52"/>
        <v>0</v>
      </c>
      <c r="I682" s="11" t="b">
        <f t="shared" si="53"/>
        <v>0</v>
      </c>
      <c r="J682" s="11" t="b">
        <f t="shared" si="54"/>
        <v>1</v>
      </c>
    </row>
    <row r="683" spans="1:10" x14ac:dyDescent="0.25">
      <c r="A683">
        <v>124</v>
      </c>
      <c r="B683" t="s">
        <v>13</v>
      </c>
      <c r="C683" s="3">
        <v>39976.502210648148</v>
      </c>
      <c r="D683" s="3">
        <v>39976.524918981479</v>
      </c>
      <c r="E683" s="2">
        <f t="shared" si="50"/>
        <v>2.2708333330228925E-2</v>
      </c>
      <c r="F683" t="str">
        <f>CONCATENATE(INDEX(Telefonkönyv!$A$2:$A$63,MATCH('Hívások (3)'!A683,Telefonkönyv!$C$2:$C$63,0))," ",INDEX(Telefonkönyv!$B$2:$B$63,MATCH('Hívások (3)'!A683,Telefonkönyv!$C$2:$C$63,0)))</f>
        <v>Gelencsér László ügyintéző</v>
      </c>
      <c r="G683" s="5">
        <f t="shared" si="51"/>
        <v>2685</v>
      </c>
      <c r="H683" s="11" t="b">
        <f t="shared" si="52"/>
        <v>0</v>
      </c>
      <c r="I683" s="11" t="b">
        <f t="shared" si="53"/>
        <v>0</v>
      </c>
      <c r="J683" s="11" t="b">
        <f t="shared" si="54"/>
        <v>1</v>
      </c>
    </row>
    <row r="684" spans="1:10" x14ac:dyDescent="0.25">
      <c r="A684">
        <v>138</v>
      </c>
      <c r="B684" t="s">
        <v>5</v>
      </c>
      <c r="C684" s="3">
        <v>39976.50236111111</v>
      </c>
      <c r="D684" s="3">
        <v>39976.522453703707</v>
      </c>
      <c r="E684" s="2">
        <f t="shared" si="50"/>
        <v>2.0092592596483883E-2</v>
      </c>
      <c r="F684" t="str">
        <f>CONCATENATE(INDEX(Telefonkönyv!$A$2:$A$63,MATCH('Hívások (3)'!A684,Telefonkönyv!$C$2:$C$63,0))," ",INDEX(Telefonkönyv!$B$2:$B$63,MATCH('Hívások (3)'!A684,Telefonkönyv!$C$2:$C$63,0)))</f>
        <v>Cserta Péter ügyintéző</v>
      </c>
      <c r="G684" s="5">
        <f t="shared" si="51"/>
        <v>2365</v>
      </c>
      <c r="H684" s="11" t="b">
        <f t="shared" si="52"/>
        <v>0</v>
      </c>
      <c r="I684" s="11" t="b">
        <f t="shared" si="53"/>
        <v>0</v>
      </c>
      <c r="J684" s="11" t="b">
        <f t="shared" si="54"/>
        <v>1</v>
      </c>
    </row>
    <row r="685" spans="1:10" x14ac:dyDescent="0.25">
      <c r="A685">
        <v>162</v>
      </c>
      <c r="B685" t="s">
        <v>5</v>
      </c>
      <c r="C685" s="3">
        <v>39976.503136574072</v>
      </c>
      <c r="D685" s="3">
        <v>39976.525266203702</v>
      </c>
      <c r="E685" s="2">
        <f t="shared" si="50"/>
        <v>2.21296296294895E-2</v>
      </c>
      <c r="F685" t="str">
        <f>CONCATENATE(INDEX(Telefonkönyv!$A$2:$A$63,MATCH('Hívások (3)'!A685,Telefonkönyv!$C$2:$C$63,0))," ",INDEX(Telefonkönyv!$B$2:$B$63,MATCH('Hívások (3)'!A685,Telefonkönyv!$C$2:$C$63,0)))</f>
        <v>Mészöly Endre ügyintéző</v>
      </c>
      <c r="G685" s="5">
        <f t="shared" si="51"/>
        <v>2605</v>
      </c>
      <c r="H685" s="11" t="b">
        <f t="shared" si="52"/>
        <v>0</v>
      </c>
      <c r="I685" s="11" t="b">
        <f t="shared" si="53"/>
        <v>0</v>
      </c>
      <c r="J685" s="11" t="b">
        <f t="shared" si="54"/>
        <v>1</v>
      </c>
    </row>
    <row r="686" spans="1:10" x14ac:dyDescent="0.25">
      <c r="A686">
        <v>159</v>
      </c>
      <c r="B686" t="s">
        <v>4</v>
      </c>
      <c r="C686" s="3">
        <v>39976.504756944443</v>
      </c>
      <c r="D686" s="3">
        <v>39976.508506944447</v>
      </c>
      <c r="E686" s="2">
        <f t="shared" si="50"/>
        <v>3.7500000034924597E-3</v>
      </c>
      <c r="F686" t="str">
        <f>CONCATENATE(INDEX(Telefonkönyv!$A$2:$A$63,MATCH('Hívások (3)'!A686,Telefonkönyv!$C$2:$C$63,0))," ",INDEX(Telefonkönyv!$B$2:$B$63,MATCH('Hívások (3)'!A686,Telefonkönyv!$C$2:$C$63,0)))</f>
        <v>Pap Nikolett ügyintéző</v>
      </c>
      <c r="G686" s="5">
        <f t="shared" si="51"/>
        <v>480</v>
      </c>
      <c r="H686" s="11" t="b">
        <f t="shared" si="52"/>
        <v>0</v>
      </c>
      <c r="I686" s="11" t="b">
        <f t="shared" si="53"/>
        <v>0</v>
      </c>
      <c r="J686" s="11" t="b">
        <f t="shared" si="54"/>
        <v>1</v>
      </c>
    </row>
    <row r="687" spans="1:10" x14ac:dyDescent="0.25">
      <c r="A687">
        <v>134</v>
      </c>
      <c r="B687" t="s">
        <v>4</v>
      </c>
      <c r="C687" s="3">
        <v>39976.507175925923</v>
      </c>
      <c r="D687" s="3">
        <v>39976.538807870369</v>
      </c>
      <c r="E687" s="2">
        <f t="shared" si="50"/>
        <v>3.1631944446417037E-2</v>
      </c>
      <c r="F687" t="str">
        <f>CONCATENATE(INDEX(Telefonkönyv!$A$2:$A$63,MATCH('Hívások (3)'!A687,Telefonkönyv!$C$2:$C$63,0))," ",INDEX(Telefonkönyv!$B$2:$B$63,MATCH('Hívások (3)'!A687,Telefonkönyv!$C$2:$C$63,0)))</f>
        <v>Kurinyec Kinga ügyintéző</v>
      </c>
      <c r="G687" s="5">
        <f t="shared" si="51"/>
        <v>3280</v>
      </c>
      <c r="H687" s="11" t="b">
        <f t="shared" si="52"/>
        <v>0</v>
      </c>
      <c r="I687" s="11" t="b">
        <f t="shared" si="53"/>
        <v>0</v>
      </c>
      <c r="J687" s="11" t="b">
        <f t="shared" si="54"/>
        <v>1</v>
      </c>
    </row>
    <row r="688" spans="1:10" x14ac:dyDescent="0.25">
      <c r="A688">
        <v>129</v>
      </c>
      <c r="B688" t="s">
        <v>5</v>
      </c>
      <c r="C688" s="3">
        <v>39976.508171296293</v>
      </c>
      <c r="D688" s="3">
        <v>39976.533761574072</v>
      </c>
      <c r="E688" s="2">
        <f t="shared" si="50"/>
        <v>2.5590277778974269E-2</v>
      </c>
      <c r="F688" t="str">
        <f>CONCATENATE(INDEX(Telefonkönyv!$A$2:$A$63,MATCH('Hívások (3)'!A688,Telefonkönyv!$C$2:$C$63,0))," ",INDEX(Telefonkönyv!$B$2:$B$63,MATCH('Hívások (3)'!A688,Telefonkönyv!$C$2:$C$63,0)))</f>
        <v>Huszár Ildikó középvezető</v>
      </c>
      <c r="G688" s="5">
        <f t="shared" si="51"/>
        <v>3005</v>
      </c>
      <c r="H688" s="11" t="b">
        <f t="shared" si="52"/>
        <v>0</v>
      </c>
      <c r="I688" s="11" t="b">
        <f t="shared" si="53"/>
        <v>0</v>
      </c>
      <c r="J688" s="11" t="b">
        <f t="shared" si="54"/>
        <v>1</v>
      </c>
    </row>
    <row r="689" spans="1:10" x14ac:dyDescent="0.25">
      <c r="A689">
        <v>152</v>
      </c>
      <c r="B689" t="s">
        <v>6</v>
      </c>
      <c r="C689" s="3">
        <v>39976.509039351855</v>
      </c>
      <c r="D689" s="3">
        <v>39976.517824074072</v>
      </c>
      <c r="E689" s="2">
        <f t="shared" si="50"/>
        <v>8.7847222166601568E-3</v>
      </c>
      <c r="F689" t="str">
        <f>CONCATENATE(INDEX(Telefonkönyv!$A$2:$A$63,MATCH('Hívások (3)'!A689,Telefonkönyv!$C$2:$C$63,0))," ",INDEX(Telefonkönyv!$B$2:$B$63,MATCH('Hívások (3)'!A689,Telefonkönyv!$C$2:$C$63,0)))</f>
        <v>Viola Klára ügyintéző</v>
      </c>
      <c r="G689" s="5">
        <f t="shared" si="51"/>
        <v>1085</v>
      </c>
      <c r="H689" s="11" t="b">
        <f t="shared" si="52"/>
        <v>0</v>
      </c>
      <c r="I689" s="11" t="b">
        <f t="shared" si="53"/>
        <v>0</v>
      </c>
      <c r="J689" s="11" t="b">
        <f t="shared" si="54"/>
        <v>1</v>
      </c>
    </row>
    <row r="690" spans="1:10" x14ac:dyDescent="0.25">
      <c r="A690">
        <v>146</v>
      </c>
      <c r="B690" t="s">
        <v>7</v>
      </c>
      <c r="C690" s="3">
        <v>39976.509965277779</v>
      </c>
      <c r="D690" s="3">
        <v>39976.549456018518</v>
      </c>
      <c r="E690" s="2">
        <f t="shared" si="50"/>
        <v>3.9490740738983732E-2</v>
      </c>
      <c r="F690" t="str">
        <f>CONCATENATE(INDEX(Telefonkönyv!$A$2:$A$63,MATCH('Hívások (3)'!A690,Telefonkönyv!$C$2:$C$63,0))," ",INDEX(Telefonkönyv!$B$2:$B$63,MATCH('Hívások (3)'!A690,Telefonkönyv!$C$2:$C$63,0)))</f>
        <v>Bartus Sándor felsővezető</v>
      </c>
      <c r="G690" s="5">
        <f t="shared" si="51"/>
        <v>4325</v>
      </c>
      <c r="H690" s="11" t="b">
        <f t="shared" si="52"/>
        <v>0</v>
      </c>
      <c r="I690" s="11" t="b">
        <f t="shared" si="53"/>
        <v>0</v>
      </c>
      <c r="J690" s="11" t="b">
        <f t="shared" si="54"/>
        <v>1</v>
      </c>
    </row>
    <row r="691" spans="1:10" x14ac:dyDescent="0.25">
      <c r="A691">
        <v>140</v>
      </c>
      <c r="B691" t="s">
        <v>5</v>
      </c>
      <c r="C691" s="3">
        <v>39976.512060185189</v>
      </c>
      <c r="D691" s="3">
        <v>39976.527766203704</v>
      </c>
      <c r="E691" s="2">
        <f t="shared" si="50"/>
        <v>1.5706018515629694E-2</v>
      </c>
      <c r="F691" t="str">
        <f>CONCATENATE(INDEX(Telefonkönyv!$A$2:$A$63,MATCH('Hívások (3)'!A691,Telefonkönyv!$C$2:$C$63,0))," ",INDEX(Telefonkönyv!$B$2:$B$63,MATCH('Hívások (3)'!A691,Telefonkönyv!$C$2:$C$63,0)))</f>
        <v>Szunomár Flóra ügyintéző</v>
      </c>
      <c r="G691" s="5">
        <f t="shared" si="51"/>
        <v>1885</v>
      </c>
      <c r="H691" s="11" t="b">
        <f t="shared" si="52"/>
        <v>0</v>
      </c>
      <c r="I691" s="11" t="b">
        <f t="shared" si="53"/>
        <v>0</v>
      </c>
      <c r="J691" s="11" t="b">
        <f t="shared" si="54"/>
        <v>1</v>
      </c>
    </row>
    <row r="692" spans="1:10" x14ac:dyDescent="0.25">
      <c r="A692">
        <v>102</v>
      </c>
      <c r="B692" t="s">
        <v>11</v>
      </c>
      <c r="C692" s="3">
        <v>39976.513611111113</v>
      </c>
      <c r="D692" s="3">
        <v>39976.532187500001</v>
      </c>
      <c r="E692" s="2">
        <f t="shared" si="50"/>
        <v>1.8576388887595385E-2</v>
      </c>
      <c r="F692" t="str">
        <f>CONCATENATE(INDEX(Telefonkönyv!$A$2:$A$63,MATCH('Hívások (3)'!A692,Telefonkönyv!$C$2:$C$63,0))," ",INDEX(Telefonkönyv!$B$2:$B$63,MATCH('Hívások (3)'!A692,Telefonkönyv!$C$2:$C$63,0)))</f>
        <v>Csurgó Tivadar ügyintéző</v>
      </c>
      <c r="G692" s="5">
        <f t="shared" si="51"/>
        <v>2205</v>
      </c>
      <c r="H692" s="11" t="b">
        <f t="shared" si="52"/>
        <v>0</v>
      </c>
      <c r="I692" s="11" t="b">
        <f t="shared" si="53"/>
        <v>0</v>
      </c>
      <c r="J692" s="11" t="b">
        <f t="shared" si="54"/>
        <v>1</v>
      </c>
    </row>
    <row r="693" spans="1:10" x14ac:dyDescent="0.25">
      <c r="A693">
        <v>143</v>
      </c>
      <c r="B693" t="s">
        <v>9</v>
      </c>
      <c r="C693" s="3">
        <v>39976.52144675926</v>
      </c>
      <c r="D693" s="3">
        <v>39976.555486111109</v>
      </c>
      <c r="E693" s="2">
        <f t="shared" si="50"/>
        <v>3.403935184906004E-2</v>
      </c>
      <c r="F693" t="str">
        <f>CONCATENATE(INDEX(Telefonkönyv!$A$2:$A$63,MATCH('Hívások (3)'!A693,Telefonkönyv!$C$2:$C$63,0))," ",INDEX(Telefonkönyv!$B$2:$B$63,MATCH('Hívások (3)'!A693,Telefonkönyv!$C$2:$C$63,0)))</f>
        <v>Tringel Franciska ügyintéző</v>
      </c>
      <c r="G693" s="5">
        <f t="shared" si="51"/>
        <v>3800</v>
      </c>
      <c r="H693" s="11" t="b">
        <f t="shared" si="52"/>
        <v>0</v>
      </c>
      <c r="I693" s="11" t="b">
        <f t="shared" si="53"/>
        <v>0</v>
      </c>
      <c r="J693" s="11" t="b">
        <f t="shared" si="54"/>
        <v>1</v>
      </c>
    </row>
    <row r="694" spans="1:10" x14ac:dyDescent="0.25">
      <c r="A694">
        <v>113</v>
      </c>
      <c r="B694" t="s">
        <v>7</v>
      </c>
      <c r="C694" s="3">
        <v>39976.524305555555</v>
      </c>
      <c r="D694" s="3">
        <v>39976.551851851851</v>
      </c>
      <c r="E694" s="2">
        <f t="shared" si="50"/>
        <v>2.7546296296350192E-2</v>
      </c>
      <c r="F694" t="str">
        <f>CONCATENATE(INDEX(Telefonkönyv!$A$2:$A$63,MATCH('Hívások (3)'!A694,Telefonkönyv!$C$2:$C$63,0))," ",INDEX(Telefonkönyv!$B$2:$B$63,MATCH('Hívások (3)'!A694,Telefonkönyv!$C$2:$C$63,0)))</f>
        <v>Toldi Tamás ügyintéző</v>
      </c>
      <c r="G694" s="5">
        <f t="shared" si="51"/>
        <v>3050</v>
      </c>
      <c r="H694" s="11" t="b">
        <f t="shared" si="52"/>
        <v>0</v>
      </c>
      <c r="I694" s="11" t="b">
        <f t="shared" si="53"/>
        <v>0</v>
      </c>
      <c r="J694" s="11" t="b">
        <f t="shared" si="54"/>
        <v>1</v>
      </c>
    </row>
    <row r="695" spans="1:10" x14ac:dyDescent="0.25">
      <c r="A695">
        <v>130</v>
      </c>
      <c r="B695" t="s">
        <v>10</v>
      </c>
      <c r="C695" s="3">
        <v>39976.536053240743</v>
      </c>
      <c r="D695" s="3">
        <v>39976.537465277775</v>
      </c>
      <c r="E695" s="2">
        <f t="shared" si="50"/>
        <v>1.4120370324235409E-3</v>
      </c>
      <c r="F695" t="str">
        <f>CONCATENATE(INDEX(Telefonkönyv!$A$2:$A$63,MATCH('Hívások (3)'!A695,Telefonkönyv!$C$2:$C$63,0))," ",INDEX(Telefonkönyv!$B$2:$B$63,MATCH('Hívások (3)'!A695,Telefonkönyv!$C$2:$C$63,0)))</f>
        <v>Gál Zsuzsa ügyintéző</v>
      </c>
      <c r="G695" s="5">
        <f t="shared" si="51"/>
        <v>315</v>
      </c>
      <c r="H695" s="11" t="b">
        <f t="shared" si="52"/>
        <v>0</v>
      </c>
      <c r="I695" s="11" t="b">
        <f t="shared" si="53"/>
        <v>0</v>
      </c>
      <c r="J695" s="11" t="b">
        <f t="shared" si="54"/>
        <v>1</v>
      </c>
    </row>
    <row r="696" spans="1:10" x14ac:dyDescent="0.25">
      <c r="A696">
        <v>110</v>
      </c>
      <c r="B696" t="s">
        <v>11</v>
      </c>
      <c r="C696" s="3">
        <v>39976.543657407405</v>
      </c>
      <c r="D696" s="3">
        <v>39976.546111111114</v>
      </c>
      <c r="E696" s="2">
        <f t="shared" si="50"/>
        <v>2.4537037097616121E-3</v>
      </c>
      <c r="F696" t="str">
        <f>CONCATENATE(INDEX(Telefonkönyv!$A$2:$A$63,MATCH('Hívások (3)'!A696,Telefonkönyv!$C$2:$C$63,0))," ",INDEX(Telefonkönyv!$B$2:$B$63,MATCH('Hívások (3)'!A696,Telefonkönyv!$C$2:$C$63,0)))</f>
        <v>Tóth Tímea középvezető</v>
      </c>
      <c r="G696" s="5">
        <f t="shared" si="51"/>
        <v>365</v>
      </c>
      <c r="H696" s="11" t="b">
        <f t="shared" si="52"/>
        <v>0</v>
      </c>
      <c r="I696" s="11" t="b">
        <f t="shared" si="53"/>
        <v>0</v>
      </c>
      <c r="J696" s="11" t="b">
        <f t="shared" si="54"/>
        <v>1</v>
      </c>
    </row>
    <row r="697" spans="1:10" x14ac:dyDescent="0.25">
      <c r="A697">
        <v>126</v>
      </c>
      <c r="B697" t="s">
        <v>4</v>
      </c>
      <c r="C697" s="3">
        <v>39976.548530092594</v>
      </c>
      <c r="D697" s="3">
        <v>39976.575370370374</v>
      </c>
      <c r="E697" s="2">
        <f t="shared" si="50"/>
        <v>2.6840277780138422E-2</v>
      </c>
      <c r="F697" t="str">
        <f>CONCATENATE(INDEX(Telefonkönyv!$A$2:$A$63,MATCH('Hívások (3)'!A697,Telefonkönyv!$C$2:$C$63,0))," ",INDEX(Telefonkönyv!$B$2:$B$63,MATCH('Hívások (3)'!A697,Telefonkönyv!$C$2:$C$63,0)))</f>
        <v>Hadviga Márton ügyintéző</v>
      </c>
      <c r="G697" s="5">
        <f t="shared" si="51"/>
        <v>2790</v>
      </c>
      <c r="H697" s="11" t="b">
        <f t="shared" si="52"/>
        <v>0</v>
      </c>
      <c r="I697" s="11" t="b">
        <f t="shared" si="53"/>
        <v>0</v>
      </c>
      <c r="J697" s="11" t="b">
        <f t="shared" si="54"/>
        <v>1</v>
      </c>
    </row>
    <row r="698" spans="1:10" x14ac:dyDescent="0.25">
      <c r="A698">
        <v>147</v>
      </c>
      <c r="B698" t="s">
        <v>4</v>
      </c>
      <c r="C698" s="3">
        <v>39976.549386574072</v>
      </c>
      <c r="D698" s="3">
        <v>39976.567893518521</v>
      </c>
      <c r="E698" s="2">
        <f t="shared" si="50"/>
        <v>1.8506944448745344E-2</v>
      </c>
      <c r="F698" t="str">
        <f>CONCATENATE(INDEX(Telefonkönyv!$A$2:$A$63,MATCH('Hívások (3)'!A698,Telefonkönyv!$C$2:$C$63,0))," ",INDEX(Telefonkönyv!$B$2:$B$63,MATCH('Hívások (3)'!A698,Telefonkönyv!$C$2:$C$63,0)))</f>
        <v>Holman Edit felsővezető</v>
      </c>
      <c r="G698" s="5">
        <f t="shared" si="51"/>
        <v>1950</v>
      </c>
      <c r="H698" s="11" t="b">
        <f t="shared" si="52"/>
        <v>0</v>
      </c>
      <c r="I698" s="11" t="b">
        <f t="shared" si="53"/>
        <v>0</v>
      </c>
      <c r="J698" s="11" t="b">
        <f t="shared" si="54"/>
        <v>1</v>
      </c>
    </row>
    <row r="699" spans="1:10" x14ac:dyDescent="0.25">
      <c r="A699">
        <v>141</v>
      </c>
      <c r="B699" t="s">
        <v>10</v>
      </c>
      <c r="C699" s="3">
        <v>39976.553414351853</v>
      </c>
      <c r="D699" s="3">
        <v>39976.56559027778</v>
      </c>
      <c r="E699" s="2">
        <f t="shared" si="50"/>
        <v>1.2175925927294884E-2</v>
      </c>
      <c r="F699" t="str">
        <f>CONCATENATE(INDEX(Telefonkönyv!$A$2:$A$63,MATCH('Hívások (3)'!A699,Telefonkönyv!$C$2:$C$63,0))," ",INDEX(Telefonkönyv!$B$2:$B$63,MATCH('Hívások (3)'!A699,Telefonkönyv!$C$2:$C$63,0)))</f>
        <v>Harmath Szabolcs ügyintéző</v>
      </c>
      <c r="G699" s="5">
        <f t="shared" si="51"/>
        <v>1590</v>
      </c>
      <c r="H699" s="11" t="b">
        <f t="shared" si="52"/>
        <v>0</v>
      </c>
      <c r="I699" s="11" t="b">
        <f t="shared" si="53"/>
        <v>0</v>
      </c>
      <c r="J699" s="11" t="b">
        <f t="shared" si="54"/>
        <v>1</v>
      </c>
    </row>
    <row r="700" spans="1:10" x14ac:dyDescent="0.25">
      <c r="A700">
        <v>104</v>
      </c>
      <c r="B700" t="s">
        <v>5</v>
      </c>
      <c r="C700" s="3">
        <v>39976.560173611113</v>
      </c>
      <c r="D700" s="3">
        <v>39976.580879629626</v>
      </c>
      <c r="E700" s="2">
        <f t="shared" si="50"/>
        <v>2.0706018513010349E-2</v>
      </c>
      <c r="F700" t="str">
        <f>CONCATENATE(INDEX(Telefonkönyv!$A$2:$A$63,MATCH('Hívások (3)'!A700,Telefonkönyv!$C$2:$C$63,0))," ",INDEX(Telefonkönyv!$B$2:$B$63,MATCH('Hívások (3)'!A700,Telefonkönyv!$C$2:$C$63,0)))</f>
        <v>Laki Tamara ügyintéző</v>
      </c>
      <c r="G700" s="5">
        <f t="shared" si="51"/>
        <v>2445</v>
      </c>
      <c r="H700" s="11" t="b">
        <f t="shared" si="52"/>
        <v>0</v>
      </c>
      <c r="I700" s="11" t="b">
        <f t="shared" si="53"/>
        <v>0</v>
      </c>
      <c r="J700" s="11" t="b">
        <f t="shared" si="54"/>
        <v>0</v>
      </c>
    </row>
    <row r="701" spans="1:10" x14ac:dyDescent="0.25">
      <c r="A701">
        <v>145</v>
      </c>
      <c r="B701" t="s">
        <v>12</v>
      </c>
      <c r="C701" s="3">
        <v>39976.561331018522</v>
      </c>
      <c r="D701" s="3">
        <v>39976.594872685186</v>
      </c>
      <c r="E701" s="2">
        <f t="shared" si="50"/>
        <v>3.3541666663950309E-2</v>
      </c>
      <c r="F701" t="str">
        <f>CONCATENATE(INDEX(Telefonkönyv!$A$2:$A$63,MATCH('Hívások (3)'!A701,Telefonkönyv!$C$2:$C$63,0))," ",INDEX(Telefonkönyv!$B$2:$B$63,MATCH('Hívások (3)'!A701,Telefonkönyv!$C$2:$C$63,0)))</f>
        <v>Bednai Linda ügyintéző</v>
      </c>
      <c r="G701" s="5">
        <f t="shared" si="51"/>
        <v>3725</v>
      </c>
      <c r="H701" s="11" t="b">
        <f t="shared" si="52"/>
        <v>0</v>
      </c>
      <c r="I701" s="11" t="b">
        <f t="shared" si="53"/>
        <v>0</v>
      </c>
      <c r="J701" s="11" t="b">
        <f t="shared" si="54"/>
        <v>0</v>
      </c>
    </row>
    <row r="702" spans="1:10" x14ac:dyDescent="0.25">
      <c r="A702">
        <v>111</v>
      </c>
      <c r="B702" t="s">
        <v>15</v>
      </c>
      <c r="C702" s="3">
        <v>39976.563125000001</v>
      </c>
      <c r="D702" s="3">
        <v>39976.571412037039</v>
      </c>
      <c r="E702" s="2">
        <f t="shared" si="50"/>
        <v>8.2870370388263837E-3</v>
      </c>
      <c r="F702" t="str">
        <f>CONCATENATE(INDEX(Telefonkönyv!$A$2:$A$63,MATCH('Hívások (3)'!A702,Telefonkönyv!$C$2:$C$63,0))," ",INDEX(Telefonkönyv!$B$2:$B$63,MATCH('Hívások (3)'!A702,Telefonkönyv!$C$2:$C$63,0)))</f>
        <v>Badacsonyi Krisztián ügyintéző</v>
      </c>
      <c r="G702" s="5">
        <f t="shared" si="51"/>
        <v>1080</v>
      </c>
      <c r="H702" s="11" t="b">
        <f t="shared" si="52"/>
        <v>0</v>
      </c>
      <c r="I702" s="11" t="b">
        <f t="shared" si="53"/>
        <v>0</v>
      </c>
      <c r="J702" s="11" t="b">
        <f t="shared" si="54"/>
        <v>1</v>
      </c>
    </row>
    <row r="703" spans="1:10" x14ac:dyDescent="0.25">
      <c r="A703">
        <v>124</v>
      </c>
      <c r="B703" t="s">
        <v>13</v>
      </c>
      <c r="C703" s="3">
        <v>39976.563344907408</v>
      </c>
      <c r="D703" s="3">
        <v>39976.571574074071</v>
      </c>
      <c r="E703" s="2">
        <f t="shared" si="50"/>
        <v>8.2291666622040793E-3</v>
      </c>
      <c r="F703" t="str">
        <f>CONCATENATE(INDEX(Telefonkönyv!$A$2:$A$63,MATCH('Hívások (3)'!A703,Telefonkönyv!$C$2:$C$63,0))," ",INDEX(Telefonkönyv!$B$2:$B$63,MATCH('Hívások (3)'!A703,Telefonkönyv!$C$2:$C$63,0)))</f>
        <v>Gelencsér László ügyintéző</v>
      </c>
      <c r="G703" s="5">
        <f t="shared" si="51"/>
        <v>1005</v>
      </c>
      <c r="H703" s="11" t="b">
        <f t="shared" si="52"/>
        <v>0</v>
      </c>
      <c r="I703" s="11" t="b">
        <f t="shared" si="53"/>
        <v>0</v>
      </c>
      <c r="J703" s="11" t="b">
        <f t="shared" si="54"/>
        <v>1</v>
      </c>
    </row>
    <row r="704" spans="1:10" x14ac:dyDescent="0.25">
      <c r="A704">
        <v>158</v>
      </c>
      <c r="B704" t="s">
        <v>7</v>
      </c>
      <c r="C704" s="3">
        <v>39976.566168981481</v>
      </c>
      <c r="D704" s="3">
        <v>39976.607789351852</v>
      </c>
      <c r="E704" s="2">
        <f t="shared" si="50"/>
        <v>4.1620370371674653E-2</v>
      </c>
      <c r="F704" t="str">
        <f>CONCATENATE(INDEX(Telefonkönyv!$A$2:$A$63,MATCH('Hívások (3)'!A704,Telefonkönyv!$C$2:$C$63,0))," ",INDEX(Telefonkönyv!$B$2:$B$63,MATCH('Hívások (3)'!A704,Telefonkönyv!$C$2:$C$63,0)))</f>
        <v>Sánta Tibor középvezető</v>
      </c>
      <c r="G704" s="5">
        <f t="shared" si="51"/>
        <v>4550</v>
      </c>
      <c r="H704" s="11" t="b">
        <f t="shared" si="52"/>
        <v>1</v>
      </c>
      <c r="I704" s="11" t="b">
        <f t="shared" si="53"/>
        <v>0</v>
      </c>
      <c r="J704" s="11" t="b">
        <f t="shared" si="54"/>
        <v>0</v>
      </c>
    </row>
    <row r="705" spans="1:10" x14ac:dyDescent="0.25">
      <c r="A705">
        <v>107</v>
      </c>
      <c r="B705" t="s">
        <v>7</v>
      </c>
      <c r="C705" s="3">
        <v>39976.573240740741</v>
      </c>
      <c r="D705" s="3">
        <v>39976.595694444448</v>
      </c>
      <c r="E705" s="2">
        <f t="shared" si="50"/>
        <v>2.2453703706560191E-2</v>
      </c>
      <c r="F705" t="str">
        <f>CONCATENATE(INDEX(Telefonkönyv!$A$2:$A$63,MATCH('Hívások (3)'!A705,Telefonkönyv!$C$2:$C$63,0))," ",INDEX(Telefonkönyv!$B$2:$B$63,MATCH('Hívások (3)'!A705,Telefonkönyv!$C$2:$C$63,0)))</f>
        <v>Gál Fruzsina ügyintéző</v>
      </c>
      <c r="G705" s="5">
        <f t="shared" si="51"/>
        <v>2525</v>
      </c>
      <c r="H705" s="11" t="b">
        <f t="shared" si="52"/>
        <v>1</v>
      </c>
      <c r="I705" s="11" t="b">
        <f t="shared" si="53"/>
        <v>0</v>
      </c>
      <c r="J705" s="11" t="b">
        <f t="shared" si="54"/>
        <v>0</v>
      </c>
    </row>
    <row r="706" spans="1:10" x14ac:dyDescent="0.25">
      <c r="A706">
        <v>127</v>
      </c>
      <c r="B706" t="s">
        <v>4</v>
      </c>
      <c r="C706" s="3">
        <v>39976.575659722221</v>
      </c>
      <c r="D706" s="3">
        <v>39976.611944444441</v>
      </c>
      <c r="E706" s="2">
        <f t="shared" si="50"/>
        <v>3.6284722220443655E-2</v>
      </c>
      <c r="F706" t="str">
        <f>CONCATENATE(INDEX(Telefonkönyv!$A$2:$A$63,MATCH('Hívások (3)'!A706,Telefonkönyv!$C$2:$C$63,0))," ",INDEX(Telefonkönyv!$B$2:$B$63,MATCH('Hívások (3)'!A706,Telefonkönyv!$C$2:$C$63,0)))</f>
        <v>Polgár Zsuzsa ügyintéző</v>
      </c>
      <c r="G706" s="5">
        <f t="shared" si="51"/>
        <v>3770</v>
      </c>
      <c r="H706" s="11" t="b">
        <f t="shared" si="52"/>
        <v>0</v>
      </c>
      <c r="I706" s="11" t="b">
        <f t="shared" si="53"/>
        <v>0</v>
      </c>
      <c r="J706" s="11" t="b">
        <f t="shared" si="54"/>
        <v>1</v>
      </c>
    </row>
    <row r="707" spans="1:10" x14ac:dyDescent="0.25">
      <c r="A707">
        <v>125</v>
      </c>
      <c r="B707" t="s">
        <v>8</v>
      </c>
      <c r="C707" s="3">
        <v>39976.577800925923</v>
      </c>
      <c r="D707" s="3">
        <v>39976.581817129627</v>
      </c>
      <c r="E707" s="2">
        <f t="shared" ref="E707:E770" si="55">D707-C707</f>
        <v>4.016203703940846E-3</v>
      </c>
      <c r="F707" t="str">
        <f>CONCATENATE(INDEX(Telefonkönyv!$A$2:$A$63,MATCH('Hívások (3)'!A707,Telefonkönyv!$C$2:$C$63,0))," ",INDEX(Telefonkönyv!$B$2:$B$63,MATCH('Hívások (3)'!A707,Telefonkönyv!$C$2:$C$63,0)))</f>
        <v>Éhes Piroska ügyintéző</v>
      </c>
      <c r="G707" s="5">
        <f t="shared" ref="G707:G770" si="56">VLOOKUP(B707,$S$2:$V$13,3,FALSE)+IF(SECOND(E707)=0,MINUTE(E707),MINUTE(E707)+1)*VLOOKUP(B707,$S$2:$V$13,4,FALSE)</f>
        <v>525</v>
      </c>
      <c r="H707" s="11" t="b">
        <f t="shared" ref="H707:H770" si="57">AND(HOUR($C707)+VLOOKUP($B707,$S$2:$T$13,2,FALSE)&lt;9,HOUR($D707)+VLOOKUP($B707,$S$2:$T$13,2,FALSE)&gt;=9)</f>
        <v>0</v>
      </c>
      <c r="I707" s="11" t="b">
        <f t="shared" ref="I707:I770" si="58">AND( OR( HOUR($C707)+VLOOKUP($B707,$S$2:$T$13,2,FALSE)&lt;17, AND(HOUR($C707)+VLOOKUP($B707,$S$2:$T$13,2,FALSE)=17,MINUTE($C707)=0,SECOND($C707)=0) ), AND( HOUR($D707)+VLOOKUP($B707,$S$2:$T$13,2,FALSE)=17, OR(MINUTE($D707)&lt;&gt;0,SECOND($D707)&lt;&gt;0) ) )</f>
        <v>0</v>
      </c>
      <c r="J707" s="11" t="b">
        <f t="shared" ref="J707:J770" si="59">OR(OR(HOUR($C707)+VLOOKUP($B707,$S$2:$T$13,2,FALSE)&gt;17,AND(HOUR($C707)+VLOOKUP($B707,$S$2:$T$13,2,FALSE)=17,OR(MINUTE($C707)&gt;0,SECOND($C707)&gt;0)),HOUR($D707)+VLOOKUP($B707,$S$2:$T$13,2,FALSE)&lt;9))</f>
        <v>0</v>
      </c>
    </row>
    <row r="708" spans="1:10" x14ac:dyDescent="0.25">
      <c r="A708">
        <v>128</v>
      </c>
      <c r="B708" t="s">
        <v>4</v>
      </c>
      <c r="C708" s="3">
        <v>39976.579317129632</v>
      </c>
      <c r="D708" s="3">
        <v>39976.605902777781</v>
      </c>
      <c r="E708" s="2">
        <f t="shared" si="55"/>
        <v>2.658564814919373E-2</v>
      </c>
      <c r="F708" t="str">
        <f>CONCATENATE(INDEX(Telefonkönyv!$A$2:$A$63,MATCH('Hívások (3)'!A708,Telefonkönyv!$C$2:$C$63,0))," ",INDEX(Telefonkönyv!$B$2:$B$63,MATCH('Hívások (3)'!A708,Telefonkönyv!$C$2:$C$63,0)))</f>
        <v>Fogarasi Éva ügyintéző</v>
      </c>
      <c r="G708" s="5">
        <f t="shared" si="56"/>
        <v>2790</v>
      </c>
      <c r="H708" s="11" t="b">
        <f t="shared" si="57"/>
        <v>0</v>
      </c>
      <c r="I708" s="11" t="b">
        <f t="shared" si="58"/>
        <v>0</v>
      </c>
      <c r="J708" s="11" t="b">
        <f t="shared" si="59"/>
        <v>1</v>
      </c>
    </row>
    <row r="709" spans="1:10" x14ac:dyDescent="0.25">
      <c r="A709">
        <v>124</v>
      </c>
      <c r="B709" t="s">
        <v>13</v>
      </c>
      <c r="C709" s="3">
        <v>39976.580451388887</v>
      </c>
      <c r="D709" s="3">
        <v>39976.618287037039</v>
      </c>
      <c r="E709" s="2">
        <f t="shared" si="55"/>
        <v>3.7835648152395152E-2</v>
      </c>
      <c r="F709" t="str">
        <f>CONCATENATE(INDEX(Telefonkönyv!$A$2:$A$63,MATCH('Hívások (3)'!A709,Telefonkönyv!$C$2:$C$63,0))," ",INDEX(Telefonkönyv!$B$2:$B$63,MATCH('Hívások (3)'!A709,Telefonkönyv!$C$2:$C$63,0)))</f>
        <v>Gelencsér László ügyintéző</v>
      </c>
      <c r="G709" s="5">
        <f t="shared" si="56"/>
        <v>4445</v>
      </c>
      <c r="H709" s="11" t="b">
        <f t="shared" si="57"/>
        <v>0</v>
      </c>
      <c r="I709" s="11" t="b">
        <f t="shared" si="58"/>
        <v>0</v>
      </c>
      <c r="J709" s="11" t="b">
        <f t="shared" si="59"/>
        <v>1</v>
      </c>
    </row>
    <row r="710" spans="1:10" x14ac:dyDescent="0.25">
      <c r="A710">
        <v>101</v>
      </c>
      <c r="B710" t="s">
        <v>11</v>
      </c>
      <c r="C710" s="3">
        <v>39976.583981481483</v>
      </c>
      <c r="D710" s="3">
        <v>39976.610347222224</v>
      </c>
      <c r="E710" s="2">
        <f t="shared" si="55"/>
        <v>2.6365740741312038E-2</v>
      </c>
      <c r="F710" t="str">
        <f>CONCATENATE(INDEX(Telefonkönyv!$A$2:$A$63,MATCH('Hívások (3)'!A710,Telefonkönyv!$C$2:$C$63,0))," ",INDEX(Telefonkönyv!$B$2:$B$63,MATCH('Hívások (3)'!A710,Telefonkönyv!$C$2:$C$63,0)))</f>
        <v>Szatmári Miklós ügyintéző</v>
      </c>
      <c r="G710" s="5">
        <f t="shared" si="56"/>
        <v>3085</v>
      </c>
      <c r="H710" s="11" t="b">
        <f t="shared" si="57"/>
        <v>0</v>
      </c>
      <c r="I710" s="11" t="b">
        <f t="shared" si="58"/>
        <v>0</v>
      </c>
      <c r="J710" s="11" t="b">
        <f t="shared" si="59"/>
        <v>0</v>
      </c>
    </row>
    <row r="711" spans="1:10" x14ac:dyDescent="0.25">
      <c r="A711">
        <v>153</v>
      </c>
      <c r="B711" t="s">
        <v>7</v>
      </c>
      <c r="C711" s="3">
        <v>39976.585439814815</v>
      </c>
      <c r="D711" s="3">
        <v>39976.625393518516</v>
      </c>
      <c r="E711" s="2">
        <f t="shared" si="55"/>
        <v>3.9953703701030463E-2</v>
      </c>
      <c r="F711" t="str">
        <f>CONCATENATE(INDEX(Telefonkönyv!$A$2:$A$63,MATCH('Hívások (3)'!A711,Telefonkönyv!$C$2:$C$63,0))," ",INDEX(Telefonkönyv!$B$2:$B$63,MATCH('Hívások (3)'!A711,Telefonkönyv!$C$2:$C$63,0)))</f>
        <v>Bozsó Zsolt ügyintéző</v>
      </c>
      <c r="G711" s="5">
        <f t="shared" si="56"/>
        <v>4400</v>
      </c>
      <c r="H711" s="11" t="b">
        <f t="shared" si="57"/>
        <v>0</v>
      </c>
      <c r="I711" s="11" t="b">
        <f t="shared" si="58"/>
        <v>0</v>
      </c>
      <c r="J711" s="11" t="b">
        <f t="shared" si="59"/>
        <v>0</v>
      </c>
    </row>
    <row r="712" spans="1:10" x14ac:dyDescent="0.25">
      <c r="A712">
        <v>115</v>
      </c>
      <c r="B712" t="s">
        <v>14</v>
      </c>
      <c r="C712" s="3">
        <v>39976.586331018516</v>
      </c>
      <c r="D712" s="3">
        <v>39976.594097222223</v>
      </c>
      <c r="E712" s="2">
        <f t="shared" si="55"/>
        <v>7.7662037074333057E-3</v>
      </c>
      <c r="F712" t="str">
        <f>CONCATENATE(INDEX(Telefonkönyv!$A$2:$A$63,MATCH('Hívások (3)'!A712,Telefonkönyv!$C$2:$C$63,0))," ",INDEX(Telefonkönyv!$B$2:$B$63,MATCH('Hívások (3)'!A712,Telefonkönyv!$C$2:$C$63,0)))</f>
        <v>Marosi István ügyintéző</v>
      </c>
      <c r="G712" s="5">
        <f t="shared" si="56"/>
        <v>1005</v>
      </c>
      <c r="H712" s="11" t="b">
        <f t="shared" si="57"/>
        <v>0</v>
      </c>
      <c r="I712" s="11" t="b">
        <f t="shared" si="58"/>
        <v>0</v>
      </c>
      <c r="J712" s="11" t="b">
        <f t="shared" si="59"/>
        <v>0</v>
      </c>
    </row>
    <row r="713" spans="1:10" x14ac:dyDescent="0.25">
      <c r="A713">
        <v>154</v>
      </c>
      <c r="B713" t="s">
        <v>8</v>
      </c>
      <c r="C713" s="3">
        <v>39976.58662037037</v>
      </c>
      <c r="D713" s="3">
        <v>39976.608032407406</v>
      </c>
      <c r="E713" s="2">
        <f t="shared" si="55"/>
        <v>2.1412037036498077E-2</v>
      </c>
      <c r="F713" t="str">
        <f>CONCATENATE(INDEX(Telefonkönyv!$A$2:$A$63,MATCH('Hívások (3)'!A713,Telefonkönyv!$C$2:$C$63,0))," ",INDEX(Telefonkönyv!$B$2:$B$63,MATCH('Hívások (3)'!A713,Telefonkönyv!$C$2:$C$63,0)))</f>
        <v>Bozsó Bálint ügyintéző</v>
      </c>
      <c r="G713" s="5">
        <f t="shared" si="56"/>
        <v>2525</v>
      </c>
      <c r="H713" s="11" t="b">
        <f t="shared" si="57"/>
        <v>0</v>
      </c>
      <c r="I713" s="11" t="b">
        <f t="shared" si="58"/>
        <v>0</v>
      </c>
      <c r="J713" s="11" t="b">
        <f t="shared" si="59"/>
        <v>0</v>
      </c>
    </row>
    <row r="714" spans="1:10" x14ac:dyDescent="0.25">
      <c r="A714">
        <v>136</v>
      </c>
      <c r="B714" t="s">
        <v>11</v>
      </c>
      <c r="C714" s="3">
        <v>39976.589699074073</v>
      </c>
      <c r="D714" s="3">
        <v>39976.61141203704</v>
      </c>
      <c r="E714" s="2">
        <f t="shared" si="55"/>
        <v>2.1712962967285421E-2</v>
      </c>
      <c r="F714" t="str">
        <f>CONCATENATE(INDEX(Telefonkönyv!$A$2:$A$63,MATCH('Hívások (3)'!A714,Telefonkönyv!$C$2:$C$63,0))," ",INDEX(Telefonkönyv!$B$2:$B$63,MATCH('Hívások (3)'!A714,Telefonkönyv!$C$2:$C$63,0)))</f>
        <v>Kégli Máté ügyintéző</v>
      </c>
      <c r="G714" s="5">
        <f t="shared" si="56"/>
        <v>2605</v>
      </c>
      <c r="H714" s="11" t="b">
        <f t="shared" si="57"/>
        <v>0</v>
      </c>
      <c r="I714" s="11" t="b">
        <f t="shared" si="58"/>
        <v>0</v>
      </c>
      <c r="J714" s="11" t="b">
        <f t="shared" si="59"/>
        <v>0</v>
      </c>
    </row>
    <row r="715" spans="1:10" x14ac:dyDescent="0.25">
      <c r="A715">
        <v>144</v>
      </c>
      <c r="B715" t="s">
        <v>14</v>
      </c>
      <c r="C715" s="3">
        <v>39976.589861111112</v>
      </c>
      <c r="D715" s="3">
        <v>39976.604363425926</v>
      </c>
      <c r="E715" s="2">
        <f t="shared" si="55"/>
        <v>1.4502314814308193E-2</v>
      </c>
      <c r="F715" t="str">
        <f>CONCATENATE(INDEX(Telefonkönyv!$A$2:$A$63,MATCH('Hívások (3)'!A715,Telefonkönyv!$C$2:$C$63,0))," ",INDEX(Telefonkönyv!$B$2:$B$63,MATCH('Hívások (3)'!A715,Telefonkönyv!$C$2:$C$63,0)))</f>
        <v>Bózsing Gergely ügyintéző</v>
      </c>
      <c r="G715" s="5">
        <f t="shared" si="56"/>
        <v>1725</v>
      </c>
      <c r="H715" s="11" t="b">
        <f t="shared" si="57"/>
        <v>0</v>
      </c>
      <c r="I715" s="11" t="b">
        <f t="shared" si="58"/>
        <v>0</v>
      </c>
      <c r="J715" s="11" t="b">
        <f t="shared" si="59"/>
        <v>0</v>
      </c>
    </row>
    <row r="716" spans="1:10" x14ac:dyDescent="0.25">
      <c r="A716">
        <v>142</v>
      </c>
      <c r="B716" t="s">
        <v>4</v>
      </c>
      <c r="C716" s="3">
        <v>39976.590266203704</v>
      </c>
      <c r="D716" s="3">
        <v>39976.594618055555</v>
      </c>
      <c r="E716" s="2">
        <f t="shared" si="55"/>
        <v>4.3518518505152315E-3</v>
      </c>
      <c r="F716" t="str">
        <f>CONCATENATE(INDEX(Telefonkönyv!$A$2:$A$63,MATCH('Hívások (3)'!A716,Telefonkönyv!$C$2:$C$63,0))," ",INDEX(Telefonkönyv!$B$2:$B$63,MATCH('Hívások (3)'!A716,Telefonkönyv!$C$2:$C$63,0)))</f>
        <v>Varkoly Lili ügyintéző</v>
      </c>
      <c r="G716" s="5">
        <f t="shared" si="56"/>
        <v>550</v>
      </c>
      <c r="H716" s="11" t="b">
        <f t="shared" si="57"/>
        <v>0</v>
      </c>
      <c r="I716" s="11" t="b">
        <f t="shared" si="58"/>
        <v>0</v>
      </c>
      <c r="J716" s="11" t="b">
        <f t="shared" si="59"/>
        <v>1</v>
      </c>
    </row>
    <row r="717" spans="1:10" x14ac:dyDescent="0.25">
      <c r="A717">
        <v>148</v>
      </c>
      <c r="B717" t="s">
        <v>15</v>
      </c>
      <c r="C717" s="3">
        <v>39976.590821759259</v>
      </c>
      <c r="D717" s="3">
        <v>39976.608576388891</v>
      </c>
      <c r="E717" s="2">
        <f t="shared" si="55"/>
        <v>1.7754629632690921E-2</v>
      </c>
      <c r="F717" t="str">
        <f>CONCATENATE(INDEX(Telefonkönyv!$A$2:$A$63,MATCH('Hívások (3)'!A717,Telefonkönyv!$C$2:$C$63,0))," ",INDEX(Telefonkönyv!$B$2:$B$63,MATCH('Hívások (3)'!A717,Telefonkönyv!$C$2:$C$63,0)))</f>
        <v>Mester Zsuzsa középvezető</v>
      </c>
      <c r="G717" s="5">
        <f t="shared" si="56"/>
        <v>2270</v>
      </c>
      <c r="H717" s="11" t="b">
        <f t="shared" si="57"/>
        <v>0</v>
      </c>
      <c r="I717" s="11" t="b">
        <f t="shared" si="58"/>
        <v>0</v>
      </c>
      <c r="J717" s="11" t="b">
        <f t="shared" si="59"/>
        <v>0</v>
      </c>
    </row>
    <row r="718" spans="1:10" x14ac:dyDescent="0.25">
      <c r="A718">
        <v>162</v>
      </c>
      <c r="B718" t="s">
        <v>5</v>
      </c>
      <c r="C718" s="3">
        <v>39976.591585648152</v>
      </c>
      <c r="D718" s="3">
        <v>39976.592627314814</v>
      </c>
      <c r="E718" s="2">
        <f t="shared" si="55"/>
        <v>1.0416666627861559E-3</v>
      </c>
      <c r="F718" t="str">
        <f>CONCATENATE(INDEX(Telefonkönyv!$A$2:$A$63,MATCH('Hívások (3)'!A718,Telefonkönyv!$C$2:$C$63,0))," ",INDEX(Telefonkönyv!$B$2:$B$63,MATCH('Hívások (3)'!A718,Telefonkönyv!$C$2:$C$63,0)))</f>
        <v>Mészöly Endre ügyintéző</v>
      </c>
      <c r="G718" s="5">
        <f t="shared" si="56"/>
        <v>205</v>
      </c>
      <c r="H718" s="11" t="b">
        <f t="shared" si="57"/>
        <v>0</v>
      </c>
      <c r="I718" s="11" t="b">
        <f t="shared" si="58"/>
        <v>0</v>
      </c>
      <c r="J718" s="11" t="b">
        <f t="shared" si="59"/>
        <v>0</v>
      </c>
    </row>
    <row r="719" spans="1:10" x14ac:dyDescent="0.25">
      <c r="A719">
        <v>125</v>
      </c>
      <c r="B719" t="s">
        <v>8</v>
      </c>
      <c r="C719" s="3">
        <v>39976.593726851854</v>
      </c>
      <c r="D719" s="3">
        <v>39976.599942129629</v>
      </c>
      <c r="E719" s="2">
        <f t="shared" si="55"/>
        <v>6.2152777754818089E-3</v>
      </c>
      <c r="F719" t="str">
        <f>CONCATENATE(INDEX(Telefonkönyv!$A$2:$A$63,MATCH('Hívások (3)'!A719,Telefonkönyv!$C$2:$C$63,0))," ",INDEX(Telefonkönyv!$B$2:$B$63,MATCH('Hívások (3)'!A719,Telefonkönyv!$C$2:$C$63,0)))</f>
        <v>Éhes Piroska ügyintéző</v>
      </c>
      <c r="G719" s="5">
        <f t="shared" si="56"/>
        <v>765</v>
      </c>
      <c r="H719" s="11" t="b">
        <f t="shared" si="57"/>
        <v>0</v>
      </c>
      <c r="I719" s="11" t="b">
        <f t="shared" si="58"/>
        <v>0</v>
      </c>
      <c r="J719" s="11" t="b">
        <f t="shared" si="59"/>
        <v>0</v>
      </c>
    </row>
    <row r="720" spans="1:10" x14ac:dyDescent="0.25">
      <c r="A720">
        <v>115</v>
      </c>
      <c r="B720" t="s">
        <v>14</v>
      </c>
      <c r="C720" s="3">
        <v>39976.602453703701</v>
      </c>
      <c r="D720" s="3">
        <v>39976.603078703702</v>
      </c>
      <c r="E720" s="2">
        <f t="shared" si="55"/>
        <v>6.2500000058207661E-4</v>
      </c>
      <c r="F720" t="str">
        <f>CONCATENATE(INDEX(Telefonkönyv!$A$2:$A$63,MATCH('Hívások (3)'!A720,Telefonkönyv!$C$2:$C$63,0))," ",INDEX(Telefonkönyv!$B$2:$B$63,MATCH('Hívások (3)'!A720,Telefonkönyv!$C$2:$C$63,0)))</f>
        <v>Marosi István ügyintéző</v>
      </c>
      <c r="G720" s="5">
        <f t="shared" si="56"/>
        <v>125</v>
      </c>
      <c r="H720" s="11" t="b">
        <f t="shared" si="57"/>
        <v>0</v>
      </c>
      <c r="I720" s="11" t="b">
        <f t="shared" si="58"/>
        <v>0</v>
      </c>
      <c r="J720" s="11" t="b">
        <f t="shared" si="59"/>
        <v>0</v>
      </c>
    </row>
    <row r="721" spans="1:10" x14ac:dyDescent="0.25">
      <c r="A721">
        <v>125</v>
      </c>
      <c r="B721" t="s">
        <v>8</v>
      </c>
      <c r="C721" s="3">
        <v>39976.605266203704</v>
      </c>
      <c r="D721" s="3">
        <v>39976.613715277781</v>
      </c>
      <c r="E721" s="2">
        <f t="shared" si="55"/>
        <v>8.449074077361729E-3</v>
      </c>
      <c r="F721" t="str">
        <f>CONCATENATE(INDEX(Telefonkönyv!$A$2:$A$63,MATCH('Hívások (3)'!A721,Telefonkönyv!$C$2:$C$63,0))," ",INDEX(Telefonkönyv!$B$2:$B$63,MATCH('Hívások (3)'!A721,Telefonkönyv!$C$2:$C$63,0)))</f>
        <v>Éhes Piroska ügyintéző</v>
      </c>
      <c r="G721" s="5">
        <f t="shared" si="56"/>
        <v>1085</v>
      </c>
      <c r="H721" s="11" t="b">
        <f t="shared" si="57"/>
        <v>0</v>
      </c>
      <c r="I721" s="11" t="b">
        <f t="shared" si="58"/>
        <v>0</v>
      </c>
      <c r="J721" s="11" t="b">
        <f t="shared" si="59"/>
        <v>0</v>
      </c>
    </row>
    <row r="722" spans="1:10" x14ac:dyDescent="0.25">
      <c r="A722">
        <v>142</v>
      </c>
      <c r="B722" t="s">
        <v>4</v>
      </c>
      <c r="C722" s="3">
        <v>39976.608831018515</v>
      </c>
      <c r="D722" s="3">
        <v>39976.624456018515</v>
      </c>
      <c r="E722" s="2">
        <f t="shared" si="55"/>
        <v>1.5625E-2</v>
      </c>
      <c r="F722" t="str">
        <f>CONCATENATE(INDEX(Telefonkönyv!$A$2:$A$63,MATCH('Hívások (3)'!A722,Telefonkönyv!$C$2:$C$63,0))," ",INDEX(Telefonkönyv!$B$2:$B$63,MATCH('Hívások (3)'!A722,Telefonkönyv!$C$2:$C$63,0)))</f>
        <v>Varkoly Lili ügyintéző</v>
      </c>
      <c r="G722" s="5">
        <f t="shared" si="56"/>
        <v>1670</v>
      </c>
      <c r="H722" s="11" t="b">
        <f t="shared" si="57"/>
        <v>0</v>
      </c>
      <c r="I722" s="11" t="b">
        <f t="shared" si="58"/>
        <v>0</v>
      </c>
      <c r="J722" s="11" t="b">
        <f t="shared" si="59"/>
        <v>1</v>
      </c>
    </row>
    <row r="723" spans="1:10" x14ac:dyDescent="0.25">
      <c r="A723">
        <v>161</v>
      </c>
      <c r="B723" t="s">
        <v>9</v>
      </c>
      <c r="C723" s="3">
        <v>39976.609120370369</v>
      </c>
      <c r="D723" s="3">
        <v>39976.636122685188</v>
      </c>
      <c r="E723" s="2">
        <f t="shared" si="55"/>
        <v>2.7002314818673767E-2</v>
      </c>
      <c r="F723" t="str">
        <f>CONCATENATE(INDEX(Telefonkönyv!$A$2:$A$63,MATCH('Hívások (3)'!A723,Telefonkönyv!$C$2:$C$63,0))," ",INDEX(Telefonkönyv!$B$2:$B$63,MATCH('Hívások (3)'!A723,Telefonkönyv!$C$2:$C$63,0)))</f>
        <v>Gál Pál ügyintéző</v>
      </c>
      <c r="G723" s="5">
        <f t="shared" si="56"/>
        <v>2975</v>
      </c>
      <c r="H723" s="11" t="b">
        <f t="shared" si="57"/>
        <v>1</v>
      </c>
      <c r="I723" s="11" t="b">
        <f t="shared" si="58"/>
        <v>0</v>
      </c>
      <c r="J723" s="11" t="b">
        <f t="shared" si="59"/>
        <v>0</v>
      </c>
    </row>
    <row r="724" spans="1:10" x14ac:dyDescent="0.25">
      <c r="A724">
        <v>123</v>
      </c>
      <c r="B724" t="s">
        <v>7</v>
      </c>
      <c r="C724" s="3">
        <v>39976.620081018518</v>
      </c>
      <c r="D724" s="3">
        <v>39976.63386574074</v>
      </c>
      <c r="E724" s="2">
        <f t="shared" si="55"/>
        <v>1.378472222131677E-2</v>
      </c>
      <c r="F724" t="str">
        <f>CONCATENATE(INDEX(Telefonkönyv!$A$2:$A$63,MATCH('Hívások (3)'!A724,Telefonkönyv!$C$2:$C$63,0))," ",INDEX(Telefonkönyv!$B$2:$B$63,MATCH('Hívások (3)'!A724,Telefonkönyv!$C$2:$C$63,0)))</f>
        <v>Juhász Andrea ügyintéző</v>
      </c>
      <c r="G724" s="5">
        <f t="shared" si="56"/>
        <v>1550</v>
      </c>
      <c r="H724" s="11" t="b">
        <f t="shared" si="57"/>
        <v>0</v>
      </c>
      <c r="I724" s="11" t="b">
        <f t="shared" si="58"/>
        <v>0</v>
      </c>
      <c r="J724" s="11" t="b">
        <f t="shared" si="59"/>
        <v>0</v>
      </c>
    </row>
    <row r="725" spans="1:10" x14ac:dyDescent="0.25">
      <c r="A725">
        <v>146</v>
      </c>
      <c r="B725" t="s">
        <v>5</v>
      </c>
      <c r="C725" s="3">
        <v>39976.62290509259</v>
      </c>
      <c r="D725" s="3">
        <v>39976.629490740743</v>
      </c>
      <c r="E725" s="2">
        <f t="shared" si="55"/>
        <v>6.5856481523951516E-3</v>
      </c>
      <c r="F725" t="str">
        <f>CONCATENATE(INDEX(Telefonkönyv!$A$2:$A$63,MATCH('Hívások (3)'!A725,Telefonkönyv!$C$2:$C$63,0))," ",INDEX(Telefonkönyv!$B$2:$B$63,MATCH('Hívások (3)'!A725,Telefonkönyv!$C$2:$C$63,0)))</f>
        <v>Bartus Sándor felsővezető</v>
      </c>
      <c r="G725" s="5">
        <f t="shared" si="56"/>
        <v>845</v>
      </c>
      <c r="H725" s="11" t="b">
        <f t="shared" si="57"/>
        <v>0</v>
      </c>
      <c r="I725" s="11" t="b">
        <f t="shared" si="58"/>
        <v>0</v>
      </c>
      <c r="J725" s="11" t="b">
        <f t="shared" si="59"/>
        <v>0</v>
      </c>
    </row>
    <row r="726" spans="1:10" x14ac:dyDescent="0.25">
      <c r="A726">
        <v>129</v>
      </c>
      <c r="B726" t="s">
        <v>7</v>
      </c>
      <c r="C726" s="3">
        <v>39976.623078703706</v>
      </c>
      <c r="D726" s="3">
        <v>39976.654328703706</v>
      </c>
      <c r="E726" s="2">
        <f t="shared" si="55"/>
        <v>3.125E-2</v>
      </c>
      <c r="F726" t="str">
        <f>CONCATENATE(INDEX(Telefonkönyv!$A$2:$A$63,MATCH('Hívások (3)'!A726,Telefonkönyv!$C$2:$C$63,0))," ",INDEX(Telefonkönyv!$B$2:$B$63,MATCH('Hívások (3)'!A726,Telefonkönyv!$C$2:$C$63,0)))</f>
        <v>Huszár Ildikó középvezető</v>
      </c>
      <c r="G726" s="5">
        <f t="shared" si="56"/>
        <v>3425</v>
      </c>
      <c r="H726" s="11" t="b">
        <f t="shared" si="57"/>
        <v>0</v>
      </c>
      <c r="I726" s="11" t="b">
        <f t="shared" si="58"/>
        <v>0</v>
      </c>
      <c r="J726" s="11" t="b">
        <f t="shared" si="59"/>
        <v>0</v>
      </c>
    </row>
    <row r="727" spans="1:10" x14ac:dyDescent="0.25">
      <c r="A727">
        <v>101</v>
      </c>
      <c r="B727" t="s">
        <v>11</v>
      </c>
      <c r="C727" s="3">
        <v>39976.631921296299</v>
      </c>
      <c r="D727" s="3">
        <v>39976.642384259256</v>
      </c>
      <c r="E727" s="2">
        <f t="shared" si="55"/>
        <v>1.0462962956808042E-2</v>
      </c>
      <c r="F727" t="str">
        <f>CONCATENATE(INDEX(Telefonkönyv!$A$2:$A$63,MATCH('Hívások (3)'!A727,Telefonkönyv!$C$2:$C$63,0))," ",INDEX(Telefonkönyv!$B$2:$B$63,MATCH('Hívások (3)'!A727,Telefonkönyv!$C$2:$C$63,0)))</f>
        <v>Szatmári Miklós ügyintéző</v>
      </c>
      <c r="G727" s="5">
        <f t="shared" si="56"/>
        <v>1325</v>
      </c>
      <c r="H727" s="11" t="b">
        <f t="shared" si="57"/>
        <v>0</v>
      </c>
      <c r="I727" s="11" t="b">
        <f t="shared" si="58"/>
        <v>0</v>
      </c>
      <c r="J727" s="11" t="b">
        <f t="shared" si="59"/>
        <v>0</v>
      </c>
    </row>
    <row r="728" spans="1:10" x14ac:dyDescent="0.25">
      <c r="A728">
        <v>103</v>
      </c>
      <c r="B728" t="s">
        <v>10</v>
      </c>
      <c r="C728" s="3">
        <v>39976.635127314818</v>
      </c>
      <c r="D728" s="3">
        <v>39976.669965277775</v>
      </c>
      <c r="E728" s="2">
        <f t="shared" si="55"/>
        <v>3.4837962957681157E-2</v>
      </c>
      <c r="F728" t="str">
        <f>CONCATENATE(INDEX(Telefonkönyv!$A$2:$A$63,MATCH('Hívások (3)'!A728,Telefonkönyv!$C$2:$C$63,0))," ",INDEX(Telefonkönyv!$B$2:$B$63,MATCH('Hívások (3)'!A728,Telefonkönyv!$C$2:$C$63,0)))</f>
        <v>Faluhelyi Csaba ügyintéző</v>
      </c>
      <c r="G728" s="5">
        <f t="shared" si="56"/>
        <v>4395</v>
      </c>
      <c r="H728" s="11" t="b">
        <f t="shared" si="57"/>
        <v>0</v>
      </c>
      <c r="I728" s="11" t="b">
        <f t="shared" si="58"/>
        <v>0</v>
      </c>
      <c r="J728" s="11" t="b">
        <f t="shared" si="59"/>
        <v>0</v>
      </c>
    </row>
    <row r="729" spans="1:10" x14ac:dyDescent="0.25">
      <c r="A729">
        <v>146</v>
      </c>
      <c r="B729" t="s">
        <v>8</v>
      </c>
      <c r="C729" s="3">
        <v>39976.635162037041</v>
      </c>
      <c r="D729" s="3">
        <v>39976.641435185185</v>
      </c>
      <c r="E729" s="2">
        <f t="shared" si="55"/>
        <v>6.2731481448281556E-3</v>
      </c>
      <c r="F729" t="str">
        <f>CONCATENATE(INDEX(Telefonkönyv!$A$2:$A$63,MATCH('Hívások (3)'!A729,Telefonkönyv!$C$2:$C$63,0))," ",INDEX(Telefonkönyv!$B$2:$B$63,MATCH('Hívások (3)'!A729,Telefonkönyv!$C$2:$C$63,0)))</f>
        <v>Bartus Sándor felsővezető</v>
      </c>
      <c r="G729" s="5">
        <f t="shared" si="56"/>
        <v>845</v>
      </c>
      <c r="H729" s="11" t="b">
        <f t="shared" si="57"/>
        <v>0</v>
      </c>
      <c r="I729" s="11" t="b">
        <f t="shared" si="58"/>
        <v>0</v>
      </c>
      <c r="J729" s="11" t="b">
        <f t="shared" si="59"/>
        <v>0</v>
      </c>
    </row>
    <row r="730" spans="1:10" x14ac:dyDescent="0.25">
      <c r="A730">
        <v>122</v>
      </c>
      <c r="B730" t="s">
        <v>14</v>
      </c>
      <c r="C730" s="3">
        <v>39976.636956018519</v>
      </c>
      <c r="D730" s="3">
        <v>39976.676620370374</v>
      </c>
      <c r="E730" s="2">
        <f t="shared" si="55"/>
        <v>3.9664351854298729E-2</v>
      </c>
      <c r="F730" t="str">
        <f>CONCATENATE(INDEX(Telefonkönyv!$A$2:$A$63,MATCH('Hívások (3)'!A730,Telefonkönyv!$C$2:$C$63,0))," ",INDEX(Telefonkönyv!$B$2:$B$63,MATCH('Hívások (3)'!A730,Telefonkönyv!$C$2:$C$63,0)))</f>
        <v>Láng Botond ügyintéző</v>
      </c>
      <c r="G730" s="5">
        <f t="shared" si="56"/>
        <v>4685</v>
      </c>
      <c r="H730" s="11" t="b">
        <f t="shared" si="57"/>
        <v>0</v>
      </c>
      <c r="I730" s="11" t="b">
        <f t="shared" si="58"/>
        <v>0</v>
      </c>
      <c r="J730" s="11" t="b">
        <f t="shared" si="59"/>
        <v>0</v>
      </c>
    </row>
    <row r="731" spans="1:10" x14ac:dyDescent="0.25">
      <c r="A731">
        <v>158</v>
      </c>
      <c r="B731" t="s">
        <v>8</v>
      </c>
      <c r="C731" s="3">
        <v>39976.641932870371</v>
      </c>
      <c r="D731" s="3">
        <v>39976.656631944446</v>
      </c>
      <c r="E731" s="2">
        <f t="shared" si="55"/>
        <v>1.4699074075906537E-2</v>
      </c>
      <c r="F731" t="str">
        <f>CONCATENATE(INDEX(Telefonkönyv!$A$2:$A$63,MATCH('Hívások (3)'!A731,Telefonkönyv!$C$2:$C$63,0))," ",INDEX(Telefonkönyv!$B$2:$B$63,MATCH('Hívások (3)'!A731,Telefonkönyv!$C$2:$C$63,0)))</f>
        <v>Sánta Tibor középvezető</v>
      </c>
      <c r="G731" s="5">
        <f t="shared" si="56"/>
        <v>1805</v>
      </c>
      <c r="H731" s="11" t="b">
        <f t="shared" si="57"/>
        <v>0</v>
      </c>
      <c r="I731" s="11" t="b">
        <f t="shared" si="58"/>
        <v>0</v>
      </c>
      <c r="J731" s="11" t="b">
        <f t="shared" si="59"/>
        <v>0</v>
      </c>
    </row>
    <row r="732" spans="1:10" x14ac:dyDescent="0.25">
      <c r="A732">
        <v>143</v>
      </c>
      <c r="B732" t="s">
        <v>9</v>
      </c>
      <c r="C732" s="3">
        <v>39976.653402777774</v>
      </c>
      <c r="D732" s="3">
        <v>39976.675486111111</v>
      </c>
      <c r="E732" s="2">
        <f t="shared" si="55"/>
        <v>2.2083333336922806E-2</v>
      </c>
      <c r="F732" t="str">
        <f>CONCATENATE(INDEX(Telefonkönyv!$A$2:$A$63,MATCH('Hívások (3)'!A732,Telefonkönyv!$C$2:$C$63,0))," ",INDEX(Telefonkönyv!$B$2:$B$63,MATCH('Hívások (3)'!A732,Telefonkönyv!$C$2:$C$63,0)))</f>
        <v>Tringel Franciska ügyintéző</v>
      </c>
      <c r="G732" s="5">
        <f t="shared" si="56"/>
        <v>2450</v>
      </c>
      <c r="H732" s="11" t="b">
        <f t="shared" si="57"/>
        <v>0</v>
      </c>
      <c r="I732" s="11" t="b">
        <f t="shared" si="58"/>
        <v>0</v>
      </c>
      <c r="J732" s="11" t="b">
        <f t="shared" si="59"/>
        <v>0</v>
      </c>
    </row>
    <row r="733" spans="1:10" x14ac:dyDescent="0.25">
      <c r="A733">
        <v>156</v>
      </c>
      <c r="B733" t="s">
        <v>7</v>
      </c>
      <c r="C733" s="3">
        <v>39976.654131944444</v>
      </c>
      <c r="D733" s="3">
        <v>39976.669594907406</v>
      </c>
      <c r="E733" s="2">
        <f t="shared" si="55"/>
        <v>1.5462962961464655E-2</v>
      </c>
      <c r="F733" t="str">
        <f>CONCATENATE(INDEX(Telefonkönyv!$A$2:$A$63,MATCH('Hívások (3)'!A733,Telefonkönyv!$C$2:$C$63,0))," ",INDEX(Telefonkönyv!$B$2:$B$63,MATCH('Hívások (3)'!A733,Telefonkönyv!$C$2:$C$63,0)))</f>
        <v>Ormai Nikolett ügyintéző</v>
      </c>
      <c r="G733" s="5">
        <f t="shared" si="56"/>
        <v>1775</v>
      </c>
      <c r="H733" s="11" t="b">
        <f t="shared" si="57"/>
        <v>0</v>
      </c>
      <c r="I733" s="11" t="b">
        <f t="shared" si="58"/>
        <v>0</v>
      </c>
      <c r="J733" s="11" t="b">
        <f t="shared" si="59"/>
        <v>0</v>
      </c>
    </row>
    <row r="734" spans="1:10" x14ac:dyDescent="0.25">
      <c r="A734">
        <v>113</v>
      </c>
      <c r="B734" t="s">
        <v>7</v>
      </c>
      <c r="C734" s="3">
        <v>39976.654374999998</v>
      </c>
      <c r="D734" s="3">
        <v>39976.688796296294</v>
      </c>
      <c r="E734" s="2">
        <f t="shared" si="55"/>
        <v>3.4421296295477077E-2</v>
      </c>
      <c r="F734" t="str">
        <f>CONCATENATE(INDEX(Telefonkönyv!$A$2:$A$63,MATCH('Hívások (3)'!A734,Telefonkönyv!$C$2:$C$63,0))," ",INDEX(Telefonkönyv!$B$2:$B$63,MATCH('Hívások (3)'!A734,Telefonkönyv!$C$2:$C$63,0)))</f>
        <v>Toldi Tamás ügyintéző</v>
      </c>
      <c r="G734" s="5">
        <f t="shared" si="56"/>
        <v>3800</v>
      </c>
      <c r="H734" s="11" t="b">
        <f t="shared" si="57"/>
        <v>0</v>
      </c>
      <c r="I734" s="11" t="b">
        <f t="shared" si="58"/>
        <v>0</v>
      </c>
      <c r="J734" s="11" t="b">
        <f t="shared" si="59"/>
        <v>0</v>
      </c>
    </row>
    <row r="735" spans="1:10" x14ac:dyDescent="0.25">
      <c r="A735">
        <v>152</v>
      </c>
      <c r="B735" t="s">
        <v>6</v>
      </c>
      <c r="C735" s="3">
        <v>39976.654988425929</v>
      </c>
      <c r="D735" s="3">
        <v>39976.692245370374</v>
      </c>
      <c r="E735" s="2">
        <f t="shared" si="55"/>
        <v>3.7256944444379769E-2</v>
      </c>
      <c r="F735" t="str">
        <f>CONCATENATE(INDEX(Telefonkönyv!$A$2:$A$63,MATCH('Hívások (3)'!A735,Telefonkönyv!$C$2:$C$63,0))," ",INDEX(Telefonkönyv!$B$2:$B$63,MATCH('Hívások (3)'!A735,Telefonkönyv!$C$2:$C$63,0)))</f>
        <v>Viola Klára ügyintéző</v>
      </c>
      <c r="G735" s="5">
        <f t="shared" si="56"/>
        <v>4365</v>
      </c>
      <c r="H735" s="11" t="b">
        <f t="shared" si="57"/>
        <v>0</v>
      </c>
      <c r="I735" s="11" t="b">
        <f t="shared" si="58"/>
        <v>0</v>
      </c>
      <c r="J735" s="11" t="b">
        <f t="shared" si="59"/>
        <v>0</v>
      </c>
    </row>
    <row r="736" spans="1:10" x14ac:dyDescent="0.25">
      <c r="A736">
        <v>114</v>
      </c>
      <c r="B736" t="s">
        <v>11</v>
      </c>
      <c r="C736" s="3">
        <v>39976.660740740743</v>
      </c>
      <c r="D736" s="3">
        <v>39976.686608796299</v>
      </c>
      <c r="E736" s="2">
        <f t="shared" si="55"/>
        <v>2.5868055556202307E-2</v>
      </c>
      <c r="F736" t="str">
        <f>CONCATENATE(INDEX(Telefonkönyv!$A$2:$A$63,MATCH('Hívások (3)'!A736,Telefonkönyv!$C$2:$C$63,0))," ",INDEX(Telefonkönyv!$B$2:$B$63,MATCH('Hívások (3)'!A736,Telefonkönyv!$C$2:$C$63,0)))</f>
        <v>Bakonyi Mátyás ügyintéző</v>
      </c>
      <c r="G736" s="5">
        <f t="shared" si="56"/>
        <v>3085</v>
      </c>
      <c r="H736" s="11" t="b">
        <f t="shared" si="57"/>
        <v>0</v>
      </c>
      <c r="I736" s="11" t="b">
        <f t="shared" si="58"/>
        <v>0</v>
      </c>
      <c r="J736" s="11" t="b">
        <f t="shared" si="59"/>
        <v>0</v>
      </c>
    </row>
    <row r="737" spans="1:10" x14ac:dyDescent="0.25">
      <c r="A737">
        <v>146</v>
      </c>
      <c r="B737" t="s">
        <v>4</v>
      </c>
      <c r="C737" s="3">
        <v>39976.665902777779</v>
      </c>
      <c r="D737" s="3">
        <v>39976.705324074072</v>
      </c>
      <c r="E737" s="2">
        <f t="shared" si="55"/>
        <v>3.9421296292857733E-2</v>
      </c>
      <c r="F737" t="str">
        <f>CONCATENATE(INDEX(Telefonkönyv!$A$2:$A$63,MATCH('Hívások (3)'!A737,Telefonkönyv!$C$2:$C$63,0))," ",INDEX(Telefonkönyv!$B$2:$B$63,MATCH('Hívások (3)'!A737,Telefonkönyv!$C$2:$C$63,0)))</f>
        <v>Bartus Sándor felsővezető</v>
      </c>
      <c r="G737" s="5">
        <f t="shared" si="56"/>
        <v>4050</v>
      </c>
      <c r="H737" s="11" t="b">
        <f t="shared" si="57"/>
        <v>0</v>
      </c>
      <c r="I737" s="11" t="b">
        <f t="shared" si="58"/>
        <v>0</v>
      </c>
      <c r="J737" s="11" t="b">
        <f t="shared" si="59"/>
        <v>0</v>
      </c>
    </row>
    <row r="738" spans="1:10" x14ac:dyDescent="0.25">
      <c r="A738">
        <v>119</v>
      </c>
      <c r="B738" t="s">
        <v>10</v>
      </c>
      <c r="C738" s="3">
        <v>39976.66983796296</v>
      </c>
      <c r="D738" s="3">
        <v>39976.676296296297</v>
      </c>
      <c r="E738" s="2">
        <f t="shared" si="55"/>
        <v>6.4583333369228058E-3</v>
      </c>
      <c r="F738" t="str">
        <f>CONCATENATE(INDEX(Telefonkönyv!$A$2:$A$63,MATCH('Hívások (3)'!A738,Telefonkönyv!$C$2:$C$63,0))," ",INDEX(Telefonkönyv!$B$2:$B$63,MATCH('Hívások (3)'!A738,Telefonkönyv!$C$2:$C$63,0)))</f>
        <v>Kövér Krisztina ügyintéző</v>
      </c>
      <c r="G738" s="5">
        <f t="shared" si="56"/>
        <v>910</v>
      </c>
      <c r="H738" s="11" t="b">
        <f t="shared" si="57"/>
        <v>0</v>
      </c>
      <c r="I738" s="11" t="b">
        <f t="shared" si="58"/>
        <v>0</v>
      </c>
      <c r="J738" s="11" t="b">
        <f t="shared" si="59"/>
        <v>0</v>
      </c>
    </row>
    <row r="739" spans="1:10" x14ac:dyDescent="0.25">
      <c r="A739">
        <v>160</v>
      </c>
      <c r="B739" t="s">
        <v>14</v>
      </c>
      <c r="C739" s="3">
        <v>39976.672337962962</v>
      </c>
      <c r="D739" s="3">
        <v>39976.67796296296</v>
      </c>
      <c r="E739" s="2">
        <f t="shared" si="55"/>
        <v>5.6249999979627319E-3</v>
      </c>
      <c r="F739" t="str">
        <f>CONCATENATE(INDEX(Telefonkönyv!$A$2:$A$63,MATCH('Hívások (3)'!A739,Telefonkönyv!$C$2:$C$63,0))," ",INDEX(Telefonkönyv!$B$2:$B$63,MATCH('Hívások (3)'!A739,Telefonkönyv!$C$2:$C$63,0)))</f>
        <v>Fosztó Gábor ügyintéző</v>
      </c>
      <c r="G739" s="5">
        <f t="shared" si="56"/>
        <v>765</v>
      </c>
      <c r="H739" s="11" t="b">
        <f t="shared" si="57"/>
        <v>0</v>
      </c>
      <c r="I739" s="11" t="b">
        <f t="shared" si="58"/>
        <v>0</v>
      </c>
      <c r="J739" s="11" t="b">
        <f t="shared" si="59"/>
        <v>0</v>
      </c>
    </row>
    <row r="740" spans="1:10" x14ac:dyDescent="0.25">
      <c r="A740">
        <v>116</v>
      </c>
      <c r="B740" t="s">
        <v>9</v>
      </c>
      <c r="C740" s="3">
        <v>39976.674166666664</v>
      </c>
      <c r="D740" s="3">
        <v>39976.698842592596</v>
      </c>
      <c r="E740" s="2">
        <f t="shared" si="55"/>
        <v>2.4675925931660458E-2</v>
      </c>
      <c r="F740" t="str">
        <f>CONCATENATE(INDEX(Telefonkönyv!$A$2:$A$63,MATCH('Hívások (3)'!A740,Telefonkönyv!$C$2:$C$63,0))," ",INDEX(Telefonkönyv!$B$2:$B$63,MATCH('Hívások (3)'!A740,Telefonkönyv!$C$2:$C$63,0)))</f>
        <v>Mák Anna ügyintéző</v>
      </c>
      <c r="G740" s="5">
        <f t="shared" si="56"/>
        <v>2750</v>
      </c>
      <c r="H740" s="11" t="b">
        <f t="shared" si="57"/>
        <v>0</v>
      </c>
      <c r="I740" s="11" t="b">
        <f t="shared" si="58"/>
        <v>0</v>
      </c>
      <c r="J740" s="11" t="b">
        <f t="shared" si="59"/>
        <v>0</v>
      </c>
    </row>
    <row r="741" spans="1:10" x14ac:dyDescent="0.25">
      <c r="A741">
        <v>140</v>
      </c>
      <c r="B741" t="s">
        <v>5</v>
      </c>
      <c r="C741" s="3">
        <v>39976.680208333331</v>
      </c>
      <c r="D741" s="3">
        <v>39976.708240740743</v>
      </c>
      <c r="E741" s="2">
        <f t="shared" si="55"/>
        <v>2.8032407411956228E-2</v>
      </c>
      <c r="F741" t="str">
        <f>CONCATENATE(INDEX(Telefonkönyv!$A$2:$A$63,MATCH('Hívások (3)'!A741,Telefonkönyv!$C$2:$C$63,0))," ",INDEX(Telefonkönyv!$B$2:$B$63,MATCH('Hívások (3)'!A741,Telefonkönyv!$C$2:$C$63,0)))</f>
        <v>Szunomár Flóra ügyintéző</v>
      </c>
      <c r="G741" s="5">
        <f t="shared" si="56"/>
        <v>3325</v>
      </c>
      <c r="H741" s="11" t="b">
        <f t="shared" si="57"/>
        <v>0</v>
      </c>
      <c r="I741" s="11" t="b">
        <f t="shared" si="58"/>
        <v>0</v>
      </c>
      <c r="J741" s="11" t="b">
        <f t="shared" si="59"/>
        <v>0</v>
      </c>
    </row>
    <row r="742" spans="1:10" x14ac:dyDescent="0.25">
      <c r="A742">
        <v>159</v>
      </c>
      <c r="B742" t="s">
        <v>4</v>
      </c>
      <c r="C742" s="3">
        <v>39976.683252314811</v>
      </c>
      <c r="D742" s="3">
        <v>39976.697500000002</v>
      </c>
      <c r="E742" s="2">
        <f t="shared" si="55"/>
        <v>1.4247685190639459E-2</v>
      </c>
      <c r="F742" t="str">
        <f>CONCATENATE(INDEX(Telefonkönyv!$A$2:$A$63,MATCH('Hívások (3)'!A742,Telefonkönyv!$C$2:$C$63,0))," ",INDEX(Telefonkönyv!$B$2:$B$63,MATCH('Hívások (3)'!A742,Telefonkönyv!$C$2:$C$63,0)))</f>
        <v>Pap Nikolett ügyintéző</v>
      </c>
      <c r="G742" s="5">
        <f t="shared" si="56"/>
        <v>1530</v>
      </c>
      <c r="H742" s="11" t="b">
        <f t="shared" si="57"/>
        <v>0</v>
      </c>
      <c r="I742" s="11" t="b">
        <f t="shared" si="58"/>
        <v>0</v>
      </c>
      <c r="J742" s="11" t="b">
        <f t="shared" si="59"/>
        <v>0</v>
      </c>
    </row>
    <row r="743" spans="1:10" x14ac:dyDescent="0.25">
      <c r="A743">
        <v>131</v>
      </c>
      <c r="B743" t="s">
        <v>5</v>
      </c>
      <c r="C743" s="3">
        <v>39976.685601851852</v>
      </c>
      <c r="D743" s="3">
        <v>39976.690729166665</v>
      </c>
      <c r="E743" s="2">
        <f t="shared" si="55"/>
        <v>5.1273148128530011E-3</v>
      </c>
      <c r="F743" t="str">
        <f>CONCATENATE(INDEX(Telefonkönyv!$A$2:$A$63,MATCH('Hívások (3)'!A743,Telefonkönyv!$C$2:$C$63,0))," ",INDEX(Telefonkönyv!$B$2:$B$63,MATCH('Hívások (3)'!A743,Telefonkönyv!$C$2:$C$63,0)))</f>
        <v>Arany Attila ügyintéző</v>
      </c>
      <c r="G743" s="5">
        <f t="shared" si="56"/>
        <v>685</v>
      </c>
      <c r="H743" s="11" t="b">
        <f t="shared" si="57"/>
        <v>0</v>
      </c>
      <c r="I743" s="11" t="b">
        <f t="shared" si="58"/>
        <v>0</v>
      </c>
      <c r="J743" s="11" t="b">
        <f t="shared" si="59"/>
        <v>0</v>
      </c>
    </row>
    <row r="744" spans="1:10" x14ac:dyDescent="0.25">
      <c r="A744">
        <v>153</v>
      </c>
      <c r="B744" t="s">
        <v>7</v>
      </c>
      <c r="C744" s="3">
        <v>39976.68577546296</v>
      </c>
      <c r="D744" s="3">
        <v>39976.721273148149</v>
      </c>
      <c r="E744" s="2">
        <f t="shared" si="55"/>
        <v>3.549768518860219E-2</v>
      </c>
      <c r="F744" t="str">
        <f>CONCATENATE(INDEX(Telefonkönyv!$A$2:$A$63,MATCH('Hívások (3)'!A744,Telefonkönyv!$C$2:$C$63,0))," ",INDEX(Telefonkönyv!$B$2:$B$63,MATCH('Hívások (3)'!A744,Telefonkönyv!$C$2:$C$63,0)))</f>
        <v>Bozsó Zsolt ügyintéző</v>
      </c>
      <c r="G744" s="5">
        <f t="shared" si="56"/>
        <v>3950</v>
      </c>
      <c r="H744" s="11" t="b">
        <f t="shared" si="57"/>
        <v>0</v>
      </c>
      <c r="I744" s="11" t="b">
        <f t="shared" si="58"/>
        <v>0</v>
      </c>
      <c r="J744" s="11" t="b">
        <f t="shared" si="59"/>
        <v>0</v>
      </c>
    </row>
    <row r="745" spans="1:10" x14ac:dyDescent="0.25">
      <c r="A745">
        <v>150</v>
      </c>
      <c r="B745" t="s">
        <v>5</v>
      </c>
      <c r="C745" s="3">
        <v>39976.690509259257</v>
      </c>
      <c r="D745" s="3">
        <v>39976.700428240743</v>
      </c>
      <c r="E745" s="2">
        <f t="shared" si="55"/>
        <v>9.9189814864075743E-3</v>
      </c>
      <c r="F745" t="str">
        <f>CONCATENATE(INDEX(Telefonkönyv!$A$2:$A$63,MATCH('Hívások (3)'!A745,Telefonkönyv!$C$2:$C$63,0))," ",INDEX(Telefonkönyv!$B$2:$B$63,MATCH('Hívások (3)'!A745,Telefonkönyv!$C$2:$C$63,0)))</f>
        <v>Virt Kornél ügyintéző</v>
      </c>
      <c r="G745" s="5">
        <f t="shared" si="56"/>
        <v>1245</v>
      </c>
      <c r="H745" s="11" t="b">
        <f t="shared" si="57"/>
        <v>0</v>
      </c>
      <c r="I745" s="11" t="b">
        <f t="shared" si="58"/>
        <v>0</v>
      </c>
      <c r="J745" s="11" t="b">
        <f t="shared" si="59"/>
        <v>0</v>
      </c>
    </row>
    <row r="746" spans="1:10" x14ac:dyDescent="0.25">
      <c r="A746">
        <v>103</v>
      </c>
      <c r="B746" t="s">
        <v>10</v>
      </c>
      <c r="C746" s="3">
        <v>39976.693287037036</v>
      </c>
      <c r="D746" s="3">
        <v>39976.729166666664</v>
      </c>
      <c r="E746" s="2">
        <f t="shared" si="55"/>
        <v>3.587962962774327E-2</v>
      </c>
      <c r="F746" t="str">
        <f>CONCATENATE(INDEX(Telefonkönyv!$A$2:$A$63,MATCH('Hívások (3)'!A746,Telefonkönyv!$C$2:$C$63,0))," ",INDEX(Telefonkönyv!$B$2:$B$63,MATCH('Hívások (3)'!A746,Telefonkönyv!$C$2:$C$63,0)))</f>
        <v>Faluhelyi Csaba ügyintéző</v>
      </c>
      <c r="G746" s="5">
        <f t="shared" si="56"/>
        <v>4480</v>
      </c>
      <c r="H746" s="11" t="b">
        <f t="shared" si="57"/>
        <v>0</v>
      </c>
      <c r="I746" s="11" t="b">
        <f t="shared" si="58"/>
        <v>0</v>
      </c>
      <c r="J746" s="11" t="b">
        <f t="shared" si="59"/>
        <v>0</v>
      </c>
    </row>
    <row r="747" spans="1:10" x14ac:dyDescent="0.25">
      <c r="A747">
        <v>160</v>
      </c>
      <c r="B747" t="s">
        <v>14</v>
      </c>
      <c r="C747" s="3">
        <v>39976.697025462963</v>
      </c>
      <c r="D747" s="3">
        <v>39976.712106481478</v>
      </c>
      <c r="E747" s="2">
        <f t="shared" si="55"/>
        <v>1.5081018515047617E-2</v>
      </c>
      <c r="F747" t="str">
        <f>CONCATENATE(INDEX(Telefonkönyv!$A$2:$A$63,MATCH('Hívások (3)'!A747,Telefonkönyv!$C$2:$C$63,0))," ",INDEX(Telefonkönyv!$B$2:$B$63,MATCH('Hívások (3)'!A747,Telefonkönyv!$C$2:$C$63,0)))</f>
        <v>Fosztó Gábor ügyintéző</v>
      </c>
      <c r="G747" s="5">
        <f t="shared" si="56"/>
        <v>1805</v>
      </c>
      <c r="H747" s="11" t="b">
        <f t="shared" si="57"/>
        <v>0</v>
      </c>
      <c r="I747" s="11" t="b">
        <f t="shared" si="58"/>
        <v>0</v>
      </c>
      <c r="J747" s="11" t="b">
        <f t="shared" si="59"/>
        <v>0</v>
      </c>
    </row>
    <row r="748" spans="1:10" x14ac:dyDescent="0.25">
      <c r="A748">
        <v>156</v>
      </c>
      <c r="B748" t="s">
        <v>7</v>
      </c>
      <c r="C748" s="3">
        <v>39976.701527777775</v>
      </c>
      <c r="D748" s="3">
        <v>39976.734525462962</v>
      </c>
      <c r="E748" s="2">
        <f t="shared" si="55"/>
        <v>3.2997685186273884E-2</v>
      </c>
      <c r="F748" t="str">
        <f>CONCATENATE(INDEX(Telefonkönyv!$A$2:$A$63,MATCH('Hívások (3)'!A748,Telefonkönyv!$C$2:$C$63,0))," ",INDEX(Telefonkönyv!$B$2:$B$63,MATCH('Hívások (3)'!A748,Telefonkönyv!$C$2:$C$63,0)))</f>
        <v>Ormai Nikolett ügyintéző</v>
      </c>
      <c r="G748" s="5">
        <f t="shared" si="56"/>
        <v>3650</v>
      </c>
      <c r="H748" s="11" t="b">
        <f t="shared" si="57"/>
        <v>0</v>
      </c>
      <c r="I748" s="11" t="b">
        <f t="shared" si="58"/>
        <v>0</v>
      </c>
      <c r="J748" s="11" t="b">
        <f t="shared" si="59"/>
        <v>0</v>
      </c>
    </row>
    <row r="749" spans="1:10" x14ac:dyDescent="0.25">
      <c r="A749">
        <v>102</v>
      </c>
      <c r="B749" t="s">
        <v>11</v>
      </c>
      <c r="C749" s="3">
        <v>39976.705300925925</v>
      </c>
      <c r="D749" s="3">
        <v>39976.718634259261</v>
      </c>
      <c r="E749" s="2">
        <f t="shared" si="55"/>
        <v>1.3333333336049691E-2</v>
      </c>
      <c r="F749" t="str">
        <f>CONCATENATE(INDEX(Telefonkönyv!$A$2:$A$63,MATCH('Hívások (3)'!A749,Telefonkönyv!$C$2:$C$63,0))," ",INDEX(Telefonkönyv!$B$2:$B$63,MATCH('Hívások (3)'!A749,Telefonkönyv!$C$2:$C$63,0)))</f>
        <v>Csurgó Tivadar ügyintéző</v>
      </c>
      <c r="G749" s="5">
        <f t="shared" si="56"/>
        <v>1645</v>
      </c>
      <c r="H749" s="11" t="b">
        <f t="shared" si="57"/>
        <v>0</v>
      </c>
      <c r="I749" s="11" t="b">
        <f t="shared" si="58"/>
        <v>0</v>
      </c>
      <c r="J749" s="11" t="b">
        <f t="shared" si="59"/>
        <v>0</v>
      </c>
    </row>
    <row r="750" spans="1:10" x14ac:dyDescent="0.25">
      <c r="A750">
        <v>132</v>
      </c>
      <c r="B750" t="s">
        <v>5</v>
      </c>
      <c r="C750" s="3">
        <v>39976.709421296298</v>
      </c>
      <c r="D750" s="3">
        <v>39976.733541666668</v>
      </c>
      <c r="E750" s="2">
        <f t="shared" si="55"/>
        <v>2.4120370369928423E-2</v>
      </c>
      <c r="F750" t="str">
        <f>CONCATENATE(INDEX(Telefonkönyv!$A$2:$A$63,MATCH('Hívások (3)'!A750,Telefonkönyv!$C$2:$C$63,0))," ",INDEX(Telefonkönyv!$B$2:$B$63,MATCH('Hívások (3)'!A750,Telefonkönyv!$C$2:$C$63,0)))</f>
        <v>Pap Zsófia ügyintéző</v>
      </c>
      <c r="G750" s="5">
        <f t="shared" si="56"/>
        <v>2845</v>
      </c>
      <c r="H750" s="11" t="b">
        <f t="shared" si="57"/>
        <v>0</v>
      </c>
      <c r="I750" s="11" t="b">
        <f t="shared" si="58"/>
        <v>0</v>
      </c>
      <c r="J750" s="11" t="b">
        <f t="shared" si="59"/>
        <v>0</v>
      </c>
    </row>
    <row r="751" spans="1:10" x14ac:dyDescent="0.25">
      <c r="A751">
        <v>113</v>
      </c>
      <c r="B751" t="s">
        <v>7</v>
      </c>
      <c r="C751" s="3">
        <v>39976.709756944445</v>
      </c>
      <c r="D751" s="3">
        <v>39976.734791666669</v>
      </c>
      <c r="E751" s="2">
        <f t="shared" si="55"/>
        <v>2.5034722224518191E-2</v>
      </c>
      <c r="F751" t="str">
        <f>CONCATENATE(INDEX(Telefonkönyv!$A$2:$A$63,MATCH('Hívások (3)'!A751,Telefonkönyv!$C$2:$C$63,0))," ",INDEX(Telefonkönyv!$B$2:$B$63,MATCH('Hívások (3)'!A751,Telefonkönyv!$C$2:$C$63,0)))</f>
        <v>Toldi Tamás ügyintéző</v>
      </c>
      <c r="G751" s="5">
        <f t="shared" si="56"/>
        <v>2825</v>
      </c>
      <c r="H751" s="11" t="b">
        <f t="shared" si="57"/>
        <v>0</v>
      </c>
      <c r="I751" s="11" t="b">
        <f t="shared" si="58"/>
        <v>0</v>
      </c>
      <c r="J751" s="11" t="b">
        <f t="shared" si="59"/>
        <v>0</v>
      </c>
    </row>
    <row r="752" spans="1:10" x14ac:dyDescent="0.25">
      <c r="A752">
        <v>134</v>
      </c>
      <c r="B752" t="s">
        <v>4</v>
      </c>
      <c r="C752" s="3">
        <v>39976.713831018518</v>
      </c>
      <c r="D752" s="3">
        <v>39976.738541666666</v>
      </c>
      <c r="E752" s="2">
        <f t="shared" si="55"/>
        <v>2.47106481474475E-2</v>
      </c>
      <c r="F752" t="str">
        <f>CONCATENATE(INDEX(Telefonkönyv!$A$2:$A$63,MATCH('Hívások (3)'!A752,Telefonkönyv!$C$2:$C$63,0))," ",INDEX(Telefonkönyv!$B$2:$B$63,MATCH('Hívások (3)'!A752,Telefonkönyv!$C$2:$C$63,0)))</f>
        <v>Kurinyec Kinga ügyintéző</v>
      </c>
      <c r="G752" s="5">
        <f t="shared" si="56"/>
        <v>2580</v>
      </c>
      <c r="H752" s="11" t="b">
        <f t="shared" si="57"/>
        <v>0</v>
      </c>
      <c r="I752" s="11" t="b">
        <f t="shared" si="58"/>
        <v>0</v>
      </c>
      <c r="J752" s="11" t="b">
        <f t="shared" si="59"/>
        <v>0</v>
      </c>
    </row>
    <row r="753" spans="1:10" x14ac:dyDescent="0.25">
      <c r="A753">
        <v>158</v>
      </c>
      <c r="B753" t="s">
        <v>10</v>
      </c>
      <c r="C753" s="3">
        <v>39976.714363425926</v>
      </c>
      <c r="D753" s="3">
        <v>39976.744409722225</v>
      </c>
      <c r="E753" s="2">
        <f t="shared" si="55"/>
        <v>3.0046296298678499E-2</v>
      </c>
      <c r="F753" t="str">
        <f>CONCATENATE(INDEX(Telefonkönyv!$A$2:$A$63,MATCH('Hívások (3)'!A753,Telefonkönyv!$C$2:$C$63,0))," ",INDEX(Telefonkönyv!$B$2:$B$63,MATCH('Hívások (3)'!A753,Telefonkönyv!$C$2:$C$63,0)))</f>
        <v>Sánta Tibor középvezető</v>
      </c>
      <c r="G753" s="5">
        <f t="shared" si="56"/>
        <v>3800</v>
      </c>
      <c r="H753" s="11" t="b">
        <f t="shared" si="57"/>
        <v>0</v>
      </c>
      <c r="I753" s="11" t="b">
        <f t="shared" si="58"/>
        <v>0</v>
      </c>
      <c r="J753" s="11" t="b">
        <f t="shared" si="59"/>
        <v>0</v>
      </c>
    </row>
    <row r="754" spans="1:10" x14ac:dyDescent="0.25">
      <c r="A754">
        <v>136</v>
      </c>
      <c r="B754" t="s">
        <v>11</v>
      </c>
      <c r="C754" s="3">
        <v>39976.715046296296</v>
      </c>
      <c r="D754" s="3">
        <v>39976.749386574076</v>
      </c>
      <c r="E754" s="2">
        <f t="shared" si="55"/>
        <v>3.4340277779847383E-2</v>
      </c>
      <c r="F754" t="str">
        <f>CONCATENATE(INDEX(Telefonkönyv!$A$2:$A$63,MATCH('Hívások (3)'!A754,Telefonkönyv!$C$2:$C$63,0))," ",INDEX(Telefonkönyv!$B$2:$B$63,MATCH('Hívások (3)'!A754,Telefonkönyv!$C$2:$C$63,0)))</f>
        <v>Kégli Máté ügyintéző</v>
      </c>
      <c r="G754" s="5">
        <f t="shared" si="56"/>
        <v>4045</v>
      </c>
      <c r="H754" s="11" t="b">
        <f t="shared" si="57"/>
        <v>0</v>
      </c>
      <c r="I754" s="11" t="b">
        <f t="shared" si="58"/>
        <v>0</v>
      </c>
      <c r="J754" s="11" t="b">
        <f t="shared" si="59"/>
        <v>0</v>
      </c>
    </row>
    <row r="755" spans="1:10" x14ac:dyDescent="0.25">
      <c r="A755">
        <v>139</v>
      </c>
      <c r="B755" t="s">
        <v>9</v>
      </c>
      <c r="C755" s="3">
        <v>39976.718472222223</v>
      </c>
      <c r="D755" s="3">
        <v>39976.737928240742</v>
      </c>
      <c r="E755" s="2">
        <f t="shared" si="55"/>
        <v>1.9456018519122154E-2</v>
      </c>
      <c r="F755" t="str">
        <f>CONCATENATE(INDEX(Telefonkönyv!$A$2:$A$63,MATCH('Hívások (3)'!A755,Telefonkönyv!$C$2:$C$63,0))," ",INDEX(Telefonkönyv!$B$2:$B$63,MATCH('Hívások (3)'!A755,Telefonkönyv!$C$2:$C$63,0)))</f>
        <v>Felner Ferenc ügyintéző</v>
      </c>
      <c r="G755" s="5">
        <f t="shared" si="56"/>
        <v>2225</v>
      </c>
      <c r="H755" s="11" t="b">
        <f t="shared" si="57"/>
        <v>0</v>
      </c>
      <c r="I755" s="11" t="b">
        <f t="shared" si="58"/>
        <v>0</v>
      </c>
      <c r="J755" s="11" t="b">
        <f t="shared" si="59"/>
        <v>0</v>
      </c>
    </row>
    <row r="756" spans="1:10" x14ac:dyDescent="0.25">
      <c r="A756">
        <v>122</v>
      </c>
      <c r="B756" t="s">
        <v>14</v>
      </c>
      <c r="C756" s="3">
        <v>39976.722662037035</v>
      </c>
      <c r="D756" s="3">
        <v>39976.757326388892</v>
      </c>
      <c r="E756" s="2">
        <f t="shared" si="55"/>
        <v>3.4664351856918074E-2</v>
      </c>
      <c r="F756" t="str">
        <f>CONCATENATE(INDEX(Telefonkönyv!$A$2:$A$63,MATCH('Hívások (3)'!A756,Telefonkönyv!$C$2:$C$63,0))," ",INDEX(Telefonkönyv!$B$2:$B$63,MATCH('Hívások (3)'!A756,Telefonkönyv!$C$2:$C$63,0)))</f>
        <v>Láng Botond ügyintéző</v>
      </c>
      <c r="G756" s="5">
        <f t="shared" si="56"/>
        <v>4045</v>
      </c>
      <c r="H756" s="11" t="b">
        <f t="shared" si="57"/>
        <v>0</v>
      </c>
      <c r="I756" s="11" t="b">
        <f t="shared" si="58"/>
        <v>0</v>
      </c>
      <c r="J756" s="11" t="b">
        <f t="shared" si="59"/>
        <v>0</v>
      </c>
    </row>
    <row r="757" spans="1:10" x14ac:dyDescent="0.25">
      <c r="A757">
        <v>144</v>
      </c>
      <c r="B757" t="s">
        <v>14</v>
      </c>
      <c r="C757" s="3">
        <v>39976.726053240738</v>
      </c>
      <c r="D757" s="3">
        <v>39976.754386574074</v>
      </c>
      <c r="E757" s="2">
        <f t="shared" si="55"/>
        <v>2.8333333335467614E-2</v>
      </c>
      <c r="F757" t="str">
        <f>CONCATENATE(INDEX(Telefonkönyv!$A$2:$A$63,MATCH('Hívások (3)'!A757,Telefonkönyv!$C$2:$C$63,0))," ",INDEX(Telefonkönyv!$B$2:$B$63,MATCH('Hívások (3)'!A757,Telefonkönyv!$C$2:$C$63,0)))</f>
        <v>Bózsing Gergely ügyintéző</v>
      </c>
      <c r="G757" s="5">
        <f t="shared" si="56"/>
        <v>3325</v>
      </c>
      <c r="H757" s="11" t="b">
        <f t="shared" si="57"/>
        <v>0</v>
      </c>
      <c r="I757" s="11" t="b">
        <f t="shared" si="58"/>
        <v>0</v>
      </c>
      <c r="J757" s="11" t="b">
        <f t="shared" si="59"/>
        <v>0</v>
      </c>
    </row>
    <row r="758" spans="1:10" x14ac:dyDescent="0.25">
      <c r="A758">
        <v>107</v>
      </c>
      <c r="B758" t="s">
        <v>7</v>
      </c>
      <c r="C758" s="3">
        <v>39976.730543981481</v>
      </c>
      <c r="D758" s="3">
        <v>39976.766759259262</v>
      </c>
      <c r="E758" s="2">
        <f t="shared" si="55"/>
        <v>3.6215277781593613E-2</v>
      </c>
      <c r="F758" t="str">
        <f>CONCATENATE(INDEX(Telefonkönyv!$A$2:$A$63,MATCH('Hívások (3)'!A758,Telefonkönyv!$C$2:$C$63,0))," ",INDEX(Telefonkönyv!$B$2:$B$63,MATCH('Hívások (3)'!A758,Telefonkönyv!$C$2:$C$63,0)))</f>
        <v>Gál Fruzsina ügyintéző</v>
      </c>
      <c r="G758" s="5">
        <f t="shared" si="56"/>
        <v>4025</v>
      </c>
      <c r="H758" s="11" t="b">
        <f t="shared" si="57"/>
        <v>0</v>
      </c>
      <c r="I758" s="11" t="b">
        <f t="shared" si="58"/>
        <v>0</v>
      </c>
      <c r="J758" s="11" t="b">
        <f t="shared" si="59"/>
        <v>0</v>
      </c>
    </row>
    <row r="759" spans="1:10" x14ac:dyDescent="0.25">
      <c r="A759">
        <v>130</v>
      </c>
      <c r="B759" t="s">
        <v>10</v>
      </c>
      <c r="C759" s="3">
        <v>39976.737986111111</v>
      </c>
      <c r="D759" s="3">
        <v>39976.74790509259</v>
      </c>
      <c r="E759" s="2">
        <f t="shared" si="55"/>
        <v>9.9189814791316167E-3</v>
      </c>
      <c r="F759" t="str">
        <f>CONCATENATE(INDEX(Telefonkönyv!$A$2:$A$63,MATCH('Hívások (3)'!A759,Telefonkönyv!$C$2:$C$63,0))," ",INDEX(Telefonkönyv!$B$2:$B$63,MATCH('Hívások (3)'!A759,Telefonkönyv!$C$2:$C$63,0)))</f>
        <v>Gál Zsuzsa ügyintéző</v>
      </c>
      <c r="G759" s="5">
        <f t="shared" si="56"/>
        <v>1335</v>
      </c>
      <c r="H759" s="11" t="b">
        <f t="shared" si="57"/>
        <v>0</v>
      </c>
      <c r="I759" s="11" t="b">
        <f t="shared" si="58"/>
        <v>0</v>
      </c>
      <c r="J759" s="11" t="b">
        <f t="shared" si="59"/>
        <v>0</v>
      </c>
    </row>
    <row r="760" spans="1:10" x14ac:dyDescent="0.25">
      <c r="A760">
        <v>129</v>
      </c>
      <c r="B760" t="s">
        <v>10</v>
      </c>
      <c r="C760" s="3">
        <v>39976.740706018521</v>
      </c>
      <c r="D760" s="3">
        <v>39976.750949074078</v>
      </c>
      <c r="E760" s="2">
        <f t="shared" si="55"/>
        <v>1.0243055556202307E-2</v>
      </c>
      <c r="F760" t="str">
        <f>CONCATENATE(INDEX(Telefonkönyv!$A$2:$A$63,MATCH('Hívások (3)'!A760,Telefonkönyv!$C$2:$C$63,0))," ",INDEX(Telefonkönyv!$B$2:$B$63,MATCH('Hívások (3)'!A760,Telefonkönyv!$C$2:$C$63,0)))</f>
        <v>Huszár Ildikó középvezető</v>
      </c>
      <c r="G760" s="5">
        <f t="shared" si="56"/>
        <v>1335</v>
      </c>
      <c r="H760" s="11" t="b">
        <f t="shared" si="57"/>
        <v>0</v>
      </c>
      <c r="I760" s="11" t="b">
        <f t="shared" si="58"/>
        <v>0</v>
      </c>
      <c r="J760" s="11" t="b">
        <f t="shared" si="59"/>
        <v>0</v>
      </c>
    </row>
    <row r="761" spans="1:10" x14ac:dyDescent="0.25">
      <c r="A761">
        <v>113</v>
      </c>
      <c r="B761" t="s">
        <v>7</v>
      </c>
      <c r="C761" s="3">
        <v>39976.744664351849</v>
      </c>
      <c r="D761" s="3">
        <v>39976.778703703705</v>
      </c>
      <c r="E761" s="2">
        <f t="shared" si="55"/>
        <v>3.4039351856335998E-2</v>
      </c>
      <c r="F761" t="str">
        <f>CONCATENATE(INDEX(Telefonkönyv!$A$2:$A$63,MATCH('Hívások (3)'!A761,Telefonkönyv!$C$2:$C$63,0))," ",INDEX(Telefonkönyv!$B$2:$B$63,MATCH('Hívások (3)'!A761,Telefonkönyv!$C$2:$C$63,0)))</f>
        <v>Toldi Tamás ügyintéző</v>
      </c>
      <c r="G761" s="5">
        <f t="shared" si="56"/>
        <v>3800</v>
      </c>
      <c r="H761" s="11" t="b">
        <f t="shared" si="57"/>
        <v>0</v>
      </c>
      <c r="I761" s="11" t="b">
        <f t="shared" si="58"/>
        <v>0</v>
      </c>
      <c r="J761" s="11" t="b">
        <f t="shared" si="59"/>
        <v>0</v>
      </c>
    </row>
    <row r="762" spans="1:10" x14ac:dyDescent="0.25">
      <c r="A762">
        <v>158</v>
      </c>
      <c r="B762" t="s">
        <v>7</v>
      </c>
      <c r="C762" s="3">
        <v>39976.745706018519</v>
      </c>
      <c r="D762" s="3">
        <v>39976.74894675926</v>
      </c>
      <c r="E762" s="2">
        <f t="shared" si="55"/>
        <v>3.2407407416030765E-3</v>
      </c>
      <c r="F762" t="str">
        <f>CONCATENATE(INDEX(Telefonkönyv!$A$2:$A$63,MATCH('Hívások (3)'!A762,Telefonkönyv!$C$2:$C$63,0))," ",INDEX(Telefonkönyv!$B$2:$B$63,MATCH('Hívások (3)'!A762,Telefonkönyv!$C$2:$C$63,0)))</f>
        <v>Sánta Tibor középvezető</v>
      </c>
      <c r="G762" s="5">
        <f t="shared" si="56"/>
        <v>425</v>
      </c>
      <c r="H762" s="11" t="b">
        <f t="shared" si="57"/>
        <v>0</v>
      </c>
      <c r="I762" s="11" t="b">
        <f t="shared" si="58"/>
        <v>0</v>
      </c>
      <c r="J762" s="11" t="b">
        <f t="shared" si="59"/>
        <v>0</v>
      </c>
    </row>
    <row r="763" spans="1:10" x14ac:dyDescent="0.25">
      <c r="A763">
        <v>156</v>
      </c>
      <c r="B763" t="s">
        <v>7</v>
      </c>
      <c r="C763" s="3">
        <v>39976.74590277778</v>
      </c>
      <c r="D763" s="3">
        <v>39976.752951388888</v>
      </c>
      <c r="E763" s="2">
        <f t="shared" si="55"/>
        <v>7.0486111071659252E-3</v>
      </c>
      <c r="F763" t="str">
        <f>CONCATENATE(INDEX(Telefonkönyv!$A$2:$A$63,MATCH('Hívások (3)'!A763,Telefonkönyv!$C$2:$C$63,0))," ",INDEX(Telefonkönyv!$B$2:$B$63,MATCH('Hívások (3)'!A763,Telefonkönyv!$C$2:$C$63,0)))</f>
        <v>Ormai Nikolett ügyintéző</v>
      </c>
      <c r="G763" s="5">
        <f t="shared" si="56"/>
        <v>875</v>
      </c>
      <c r="H763" s="11" t="b">
        <f t="shared" si="57"/>
        <v>0</v>
      </c>
      <c r="I763" s="11" t="b">
        <f t="shared" si="58"/>
        <v>0</v>
      </c>
      <c r="J763" s="11" t="b">
        <f t="shared" si="59"/>
        <v>0</v>
      </c>
    </row>
    <row r="764" spans="1:10" x14ac:dyDescent="0.25">
      <c r="A764">
        <v>117</v>
      </c>
      <c r="B764" t="s">
        <v>5</v>
      </c>
      <c r="C764" s="3">
        <v>39976.753252314818</v>
      </c>
      <c r="D764" s="3">
        <v>39976.775578703702</v>
      </c>
      <c r="E764" s="2">
        <f t="shared" si="55"/>
        <v>2.2326388883811887E-2</v>
      </c>
      <c r="F764" t="str">
        <f>CONCATENATE(INDEX(Telefonkönyv!$A$2:$A$63,MATCH('Hívások (3)'!A764,Telefonkönyv!$C$2:$C$63,0))," ",INDEX(Telefonkönyv!$B$2:$B$63,MATCH('Hívások (3)'!A764,Telefonkönyv!$C$2:$C$63,0)))</f>
        <v>Ordasi Judit ügyintéző</v>
      </c>
      <c r="G764" s="5">
        <f t="shared" si="56"/>
        <v>2685</v>
      </c>
      <c r="H764" s="11" t="b">
        <f t="shared" si="57"/>
        <v>0</v>
      </c>
      <c r="I764" s="11" t="b">
        <f t="shared" si="58"/>
        <v>0</v>
      </c>
      <c r="J764" s="11" t="b">
        <f t="shared" si="59"/>
        <v>0</v>
      </c>
    </row>
    <row r="765" spans="1:10" x14ac:dyDescent="0.25">
      <c r="A765">
        <v>147</v>
      </c>
      <c r="B765" t="s">
        <v>11</v>
      </c>
      <c r="C765" s="3">
        <v>39976.7575</v>
      </c>
      <c r="D765" s="3">
        <v>39976.797881944447</v>
      </c>
      <c r="E765" s="2">
        <f t="shared" si="55"/>
        <v>4.0381944447290152E-2</v>
      </c>
      <c r="F765" t="str">
        <f>CONCATENATE(INDEX(Telefonkönyv!$A$2:$A$63,MATCH('Hívások (3)'!A765,Telefonkönyv!$C$2:$C$63,0))," ",INDEX(Telefonkönyv!$B$2:$B$63,MATCH('Hívások (3)'!A765,Telefonkönyv!$C$2:$C$63,0)))</f>
        <v>Holman Edit felsővezető</v>
      </c>
      <c r="G765" s="5">
        <f t="shared" si="56"/>
        <v>4765</v>
      </c>
      <c r="H765" s="11" t="b">
        <f t="shared" si="57"/>
        <v>0</v>
      </c>
      <c r="I765" s="11" t="b">
        <f t="shared" si="58"/>
        <v>0</v>
      </c>
      <c r="J765" s="11" t="b">
        <f t="shared" si="59"/>
        <v>0</v>
      </c>
    </row>
    <row r="766" spans="1:10" x14ac:dyDescent="0.25">
      <c r="A766">
        <v>158</v>
      </c>
      <c r="B766" t="s">
        <v>10</v>
      </c>
      <c r="C766" s="3">
        <v>39976.757974537039</v>
      </c>
      <c r="D766" s="3">
        <v>39976.791759259257</v>
      </c>
      <c r="E766" s="2">
        <f t="shared" si="55"/>
        <v>3.3784722218115348E-2</v>
      </c>
      <c r="F766" t="str">
        <f>CONCATENATE(INDEX(Telefonkönyv!$A$2:$A$63,MATCH('Hívások (3)'!A766,Telefonkönyv!$C$2:$C$63,0))," ",INDEX(Telefonkönyv!$B$2:$B$63,MATCH('Hívások (3)'!A766,Telefonkönyv!$C$2:$C$63,0)))</f>
        <v>Sánta Tibor középvezető</v>
      </c>
      <c r="G766" s="5">
        <f t="shared" si="56"/>
        <v>4225</v>
      </c>
      <c r="H766" s="11" t="b">
        <f t="shared" si="57"/>
        <v>0</v>
      </c>
      <c r="I766" s="11" t="b">
        <f t="shared" si="58"/>
        <v>0</v>
      </c>
      <c r="J766" s="11" t="b">
        <f t="shared" si="59"/>
        <v>0</v>
      </c>
    </row>
    <row r="767" spans="1:10" x14ac:dyDescent="0.25">
      <c r="A767">
        <v>120</v>
      </c>
      <c r="B767" t="s">
        <v>12</v>
      </c>
      <c r="C767" s="3">
        <v>39976.762303240743</v>
      </c>
      <c r="D767" s="3">
        <v>39976.77138888889</v>
      </c>
      <c r="E767" s="2">
        <f t="shared" si="55"/>
        <v>9.0856481474475004E-3</v>
      </c>
      <c r="F767" t="str">
        <f>CONCATENATE(INDEX(Telefonkönyv!$A$2:$A$63,MATCH('Hívások (3)'!A767,Telefonkönyv!$C$2:$C$63,0))," ",INDEX(Telefonkönyv!$B$2:$B$63,MATCH('Hívások (3)'!A767,Telefonkönyv!$C$2:$C$63,0)))</f>
        <v>Szalay Ákos ügyintéző</v>
      </c>
      <c r="G767" s="5">
        <f t="shared" si="56"/>
        <v>1100</v>
      </c>
      <c r="H767" s="11" t="b">
        <f t="shared" si="57"/>
        <v>0</v>
      </c>
      <c r="I767" s="11" t="b">
        <f t="shared" si="58"/>
        <v>0</v>
      </c>
      <c r="J767" s="11" t="b">
        <f t="shared" si="59"/>
        <v>0</v>
      </c>
    </row>
    <row r="768" spans="1:10" x14ac:dyDescent="0.25">
      <c r="A768">
        <v>123</v>
      </c>
      <c r="B768" t="s">
        <v>7</v>
      </c>
      <c r="C768" s="3">
        <v>39976.762453703705</v>
      </c>
      <c r="D768" s="3">
        <v>39976.802372685182</v>
      </c>
      <c r="E768" s="2">
        <f t="shared" si="55"/>
        <v>3.9918981477967463E-2</v>
      </c>
      <c r="F768" t="str">
        <f>CONCATENATE(INDEX(Telefonkönyv!$A$2:$A$63,MATCH('Hívások (3)'!A768,Telefonkönyv!$C$2:$C$63,0))," ",INDEX(Telefonkönyv!$B$2:$B$63,MATCH('Hívások (3)'!A768,Telefonkönyv!$C$2:$C$63,0)))</f>
        <v>Juhász Andrea ügyintéző</v>
      </c>
      <c r="G768" s="5">
        <f t="shared" si="56"/>
        <v>4400</v>
      </c>
      <c r="H768" s="11" t="b">
        <f t="shared" si="57"/>
        <v>0</v>
      </c>
      <c r="I768" s="11" t="b">
        <f t="shared" si="58"/>
        <v>0</v>
      </c>
      <c r="J768" s="11" t="b">
        <f t="shared" si="59"/>
        <v>0</v>
      </c>
    </row>
    <row r="769" spans="1:10" x14ac:dyDescent="0.25">
      <c r="A769">
        <v>122</v>
      </c>
      <c r="B769" t="s">
        <v>14</v>
      </c>
      <c r="C769" s="3">
        <v>39976.76295138889</v>
      </c>
      <c r="D769" s="3">
        <v>39976.763287037036</v>
      </c>
      <c r="E769" s="2">
        <f t="shared" si="55"/>
        <v>3.3564814657438546E-4</v>
      </c>
      <c r="F769" t="str">
        <f>CONCATENATE(INDEX(Telefonkönyv!$A$2:$A$63,MATCH('Hívások (3)'!A769,Telefonkönyv!$C$2:$C$63,0))," ",INDEX(Telefonkönyv!$B$2:$B$63,MATCH('Hívások (3)'!A769,Telefonkönyv!$C$2:$C$63,0)))</f>
        <v>Láng Botond ügyintéző</v>
      </c>
      <c r="G769" s="5">
        <f t="shared" si="56"/>
        <v>125</v>
      </c>
      <c r="H769" s="11" t="b">
        <f t="shared" si="57"/>
        <v>0</v>
      </c>
      <c r="I769" s="11" t="b">
        <f t="shared" si="58"/>
        <v>0</v>
      </c>
      <c r="J769" s="11" t="b">
        <f t="shared" si="59"/>
        <v>0</v>
      </c>
    </row>
    <row r="770" spans="1:10" x14ac:dyDescent="0.25">
      <c r="A770">
        <v>131</v>
      </c>
      <c r="B770" t="s">
        <v>5</v>
      </c>
      <c r="C770" s="3">
        <v>39976.767129629632</v>
      </c>
      <c r="D770" s="3">
        <v>39976.767870370371</v>
      </c>
      <c r="E770" s="2">
        <f t="shared" si="55"/>
        <v>7.4074073927477002E-4</v>
      </c>
      <c r="F770" t="str">
        <f>CONCATENATE(INDEX(Telefonkönyv!$A$2:$A$63,MATCH('Hívások (3)'!A770,Telefonkönyv!$C$2:$C$63,0))," ",INDEX(Telefonkönyv!$B$2:$B$63,MATCH('Hívások (3)'!A770,Telefonkönyv!$C$2:$C$63,0)))</f>
        <v>Arany Attila ügyintéző</v>
      </c>
      <c r="G770" s="5">
        <f t="shared" si="56"/>
        <v>205</v>
      </c>
      <c r="H770" s="11" t="b">
        <f t="shared" si="57"/>
        <v>0</v>
      </c>
      <c r="I770" s="11" t="b">
        <f t="shared" si="58"/>
        <v>0</v>
      </c>
      <c r="J770" s="11" t="b">
        <f t="shared" si="59"/>
        <v>0</v>
      </c>
    </row>
    <row r="771" spans="1:10" x14ac:dyDescent="0.25">
      <c r="A771">
        <v>156</v>
      </c>
      <c r="B771" t="s">
        <v>7</v>
      </c>
      <c r="C771" s="3">
        <v>39976.768055555556</v>
      </c>
      <c r="D771" s="3">
        <v>39976.777511574073</v>
      </c>
      <c r="E771" s="2">
        <f t="shared" ref="E771:E834" si="60">D771-C771</f>
        <v>9.4560185170848854E-3</v>
      </c>
      <c r="F771" t="str">
        <f>CONCATENATE(INDEX(Telefonkönyv!$A$2:$A$63,MATCH('Hívások (3)'!A771,Telefonkönyv!$C$2:$C$63,0))," ",INDEX(Telefonkönyv!$B$2:$B$63,MATCH('Hívások (3)'!A771,Telefonkönyv!$C$2:$C$63,0)))</f>
        <v>Ormai Nikolett ügyintéző</v>
      </c>
      <c r="G771" s="5">
        <f t="shared" ref="G771:G834" si="61">VLOOKUP(B771,$S$2:$V$13,3,FALSE)+IF(SECOND(E771)=0,MINUTE(E771),MINUTE(E771)+1)*VLOOKUP(B771,$S$2:$V$13,4,FALSE)</f>
        <v>1100</v>
      </c>
      <c r="H771" s="11" t="b">
        <f t="shared" ref="H771:H834" si="62">AND(HOUR($C771)+VLOOKUP($B771,$S$2:$T$13,2,FALSE)&lt;9,HOUR($D771)+VLOOKUP($B771,$S$2:$T$13,2,FALSE)&gt;=9)</f>
        <v>0</v>
      </c>
      <c r="I771" s="11" t="b">
        <f t="shared" ref="I771:I834" si="63">AND( OR( HOUR($C771)+VLOOKUP($B771,$S$2:$T$13,2,FALSE)&lt;17, AND(HOUR($C771)+VLOOKUP($B771,$S$2:$T$13,2,FALSE)=17,MINUTE($C771)=0,SECOND($C771)=0) ), AND( HOUR($D771)+VLOOKUP($B771,$S$2:$T$13,2,FALSE)=17, OR(MINUTE($D771)&lt;&gt;0,SECOND($D771)&lt;&gt;0) ) )</f>
        <v>0</v>
      </c>
      <c r="J771" s="11" t="b">
        <f t="shared" ref="J771:J834" si="64">OR(OR(HOUR($C771)+VLOOKUP($B771,$S$2:$T$13,2,FALSE)&gt;17,AND(HOUR($C771)+VLOOKUP($B771,$S$2:$T$13,2,FALSE)=17,OR(MINUTE($C771)&gt;0,SECOND($C771)&gt;0)),HOUR($D771)+VLOOKUP($B771,$S$2:$T$13,2,FALSE)&lt;9))</f>
        <v>0</v>
      </c>
    </row>
    <row r="772" spans="1:10" x14ac:dyDescent="0.25">
      <c r="A772">
        <v>115</v>
      </c>
      <c r="B772" t="s">
        <v>14</v>
      </c>
      <c r="C772" s="3">
        <v>39976.768113425926</v>
      </c>
      <c r="D772" s="3">
        <v>39976.799780092595</v>
      </c>
      <c r="E772" s="2">
        <f t="shared" si="60"/>
        <v>3.1666666669480037E-2</v>
      </c>
      <c r="F772" t="str">
        <f>CONCATENATE(INDEX(Telefonkönyv!$A$2:$A$63,MATCH('Hívások (3)'!A772,Telefonkönyv!$C$2:$C$63,0))," ",INDEX(Telefonkönyv!$B$2:$B$63,MATCH('Hívások (3)'!A772,Telefonkönyv!$C$2:$C$63,0)))</f>
        <v>Marosi István ügyintéző</v>
      </c>
      <c r="G772" s="5">
        <f t="shared" si="61"/>
        <v>3725</v>
      </c>
      <c r="H772" s="11" t="b">
        <f t="shared" si="62"/>
        <v>0</v>
      </c>
      <c r="I772" s="11" t="b">
        <f t="shared" si="63"/>
        <v>0</v>
      </c>
      <c r="J772" s="11" t="b">
        <f t="shared" si="64"/>
        <v>0</v>
      </c>
    </row>
    <row r="773" spans="1:10" x14ac:dyDescent="0.25">
      <c r="A773">
        <v>127</v>
      </c>
      <c r="B773" t="s">
        <v>4</v>
      </c>
      <c r="C773" s="3">
        <v>39976.769062500003</v>
      </c>
      <c r="D773" s="3">
        <v>39976.806435185186</v>
      </c>
      <c r="E773" s="2">
        <f t="shared" si="60"/>
        <v>3.7372685183072463E-2</v>
      </c>
      <c r="F773" t="str">
        <f>CONCATENATE(INDEX(Telefonkönyv!$A$2:$A$63,MATCH('Hívások (3)'!A773,Telefonkönyv!$C$2:$C$63,0))," ",INDEX(Telefonkönyv!$B$2:$B$63,MATCH('Hívások (3)'!A773,Telefonkönyv!$C$2:$C$63,0)))</f>
        <v>Polgár Zsuzsa ügyintéző</v>
      </c>
      <c r="G773" s="5">
        <f t="shared" si="61"/>
        <v>3840</v>
      </c>
      <c r="H773" s="11" t="b">
        <f t="shared" si="62"/>
        <v>0</v>
      </c>
      <c r="I773" s="11" t="b">
        <f t="shared" si="63"/>
        <v>0</v>
      </c>
      <c r="J773" s="11" t="b">
        <f t="shared" si="64"/>
        <v>0</v>
      </c>
    </row>
    <row r="774" spans="1:10" x14ac:dyDescent="0.25">
      <c r="A774">
        <v>136</v>
      </c>
      <c r="B774" t="s">
        <v>11</v>
      </c>
      <c r="C774" s="3">
        <v>39976.769687499997</v>
      </c>
      <c r="D774" s="3">
        <v>39976.804479166669</v>
      </c>
      <c r="E774" s="2">
        <f t="shared" si="60"/>
        <v>3.479166667239042E-2</v>
      </c>
      <c r="F774" t="str">
        <f>CONCATENATE(INDEX(Telefonkönyv!$A$2:$A$63,MATCH('Hívások (3)'!A774,Telefonkönyv!$C$2:$C$63,0))," ",INDEX(Telefonkönyv!$B$2:$B$63,MATCH('Hívások (3)'!A774,Telefonkönyv!$C$2:$C$63,0)))</f>
        <v>Kégli Máté ügyintéző</v>
      </c>
      <c r="G774" s="5">
        <f t="shared" si="61"/>
        <v>4125</v>
      </c>
      <c r="H774" s="11" t="b">
        <f t="shared" si="62"/>
        <v>0</v>
      </c>
      <c r="I774" s="11" t="b">
        <f t="shared" si="63"/>
        <v>0</v>
      </c>
      <c r="J774" s="11" t="b">
        <f t="shared" si="64"/>
        <v>0</v>
      </c>
    </row>
    <row r="775" spans="1:10" x14ac:dyDescent="0.25">
      <c r="A775">
        <v>112</v>
      </c>
      <c r="B775" t="s">
        <v>13</v>
      </c>
      <c r="C775" s="3">
        <v>39976.769756944443</v>
      </c>
      <c r="D775" s="3">
        <v>39976.789502314816</v>
      </c>
      <c r="E775" s="2">
        <f t="shared" si="60"/>
        <v>1.9745370373129845E-2</v>
      </c>
      <c r="F775" t="str">
        <f>CONCATENATE(INDEX(Telefonkönyv!$A$2:$A$63,MATCH('Hívások (3)'!A775,Telefonkönyv!$C$2:$C$63,0))," ",INDEX(Telefonkönyv!$B$2:$B$63,MATCH('Hívások (3)'!A775,Telefonkönyv!$C$2:$C$63,0)))</f>
        <v>Tóth Vanda ügyintéző</v>
      </c>
      <c r="G775" s="5">
        <f t="shared" si="61"/>
        <v>2365</v>
      </c>
      <c r="H775" s="11" t="b">
        <f t="shared" si="62"/>
        <v>0</v>
      </c>
      <c r="I775" s="11" t="b">
        <f t="shared" si="63"/>
        <v>0</v>
      </c>
      <c r="J775" s="11" t="b">
        <f t="shared" si="64"/>
        <v>0</v>
      </c>
    </row>
    <row r="776" spans="1:10" x14ac:dyDescent="0.25">
      <c r="A776">
        <v>108</v>
      </c>
      <c r="B776" t="s">
        <v>13</v>
      </c>
      <c r="C776" s="3">
        <v>39976.775578703702</v>
      </c>
      <c r="D776" s="3">
        <v>39976.777118055557</v>
      </c>
      <c r="E776" s="2">
        <f t="shared" si="60"/>
        <v>1.5393518551718444E-3</v>
      </c>
      <c r="F776" t="str">
        <f>CONCATENATE(INDEX(Telefonkönyv!$A$2:$A$63,MATCH('Hívások (3)'!A776,Telefonkönyv!$C$2:$C$63,0))," ",INDEX(Telefonkönyv!$B$2:$B$63,MATCH('Hívások (3)'!A776,Telefonkönyv!$C$2:$C$63,0)))</f>
        <v>Csurai Fruzsina ügyintéző</v>
      </c>
      <c r="G776" s="5">
        <f t="shared" si="61"/>
        <v>285</v>
      </c>
      <c r="H776" s="11" t="b">
        <f t="shared" si="62"/>
        <v>0</v>
      </c>
      <c r="I776" s="11" t="b">
        <f t="shared" si="63"/>
        <v>0</v>
      </c>
      <c r="J776" s="11" t="b">
        <f t="shared" si="64"/>
        <v>0</v>
      </c>
    </row>
    <row r="777" spans="1:10" x14ac:dyDescent="0.25">
      <c r="A777">
        <v>134</v>
      </c>
      <c r="B777" t="s">
        <v>4</v>
      </c>
      <c r="C777" s="3">
        <v>39976.776331018518</v>
      </c>
      <c r="D777" s="3">
        <v>39976.798321759263</v>
      </c>
      <c r="E777" s="2">
        <f t="shared" si="60"/>
        <v>2.199074074451346E-2</v>
      </c>
      <c r="F777" t="str">
        <f>CONCATENATE(INDEX(Telefonkönyv!$A$2:$A$63,MATCH('Hívások (3)'!A777,Telefonkönyv!$C$2:$C$63,0))," ",INDEX(Telefonkönyv!$B$2:$B$63,MATCH('Hívások (3)'!A777,Telefonkönyv!$C$2:$C$63,0)))</f>
        <v>Kurinyec Kinga ügyintéző</v>
      </c>
      <c r="G777" s="5">
        <f t="shared" si="61"/>
        <v>2300</v>
      </c>
      <c r="H777" s="11" t="b">
        <f t="shared" si="62"/>
        <v>0</v>
      </c>
      <c r="I777" s="11" t="b">
        <f t="shared" si="63"/>
        <v>0</v>
      </c>
      <c r="J777" s="11" t="b">
        <f t="shared" si="64"/>
        <v>0</v>
      </c>
    </row>
    <row r="778" spans="1:10" x14ac:dyDescent="0.25">
      <c r="A778">
        <v>131</v>
      </c>
      <c r="B778" t="s">
        <v>5</v>
      </c>
      <c r="C778" s="3">
        <v>39976.776597222219</v>
      </c>
      <c r="D778" s="3">
        <v>39976.817511574074</v>
      </c>
      <c r="E778" s="2">
        <f t="shared" si="60"/>
        <v>4.0914351855462883E-2</v>
      </c>
      <c r="F778" t="str">
        <f>CONCATENATE(INDEX(Telefonkönyv!$A$2:$A$63,MATCH('Hívások (3)'!A778,Telefonkönyv!$C$2:$C$63,0))," ",INDEX(Telefonkönyv!$B$2:$B$63,MATCH('Hívások (3)'!A778,Telefonkönyv!$C$2:$C$63,0)))</f>
        <v>Arany Attila ügyintéző</v>
      </c>
      <c r="G778" s="5">
        <f t="shared" si="61"/>
        <v>4765</v>
      </c>
      <c r="H778" s="11" t="b">
        <f t="shared" si="62"/>
        <v>0</v>
      </c>
      <c r="I778" s="11" t="b">
        <f t="shared" si="63"/>
        <v>0</v>
      </c>
      <c r="J778" s="11" t="b">
        <f t="shared" si="64"/>
        <v>0</v>
      </c>
    </row>
    <row r="779" spans="1:10" x14ac:dyDescent="0.25">
      <c r="A779">
        <v>151</v>
      </c>
      <c r="B779" t="s">
        <v>15</v>
      </c>
      <c r="C779" s="3">
        <v>39977.358414351853</v>
      </c>
      <c r="D779" s="3">
        <v>39977.385196759256</v>
      </c>
      <c r="E779" s="2">
        <f t="shared" si="60"/>
        <v>2.6782407403516117E-2</v>
      </c>
      <c r="F779" t="str">
        <f>CONCATENATE(INDEX(Telefonkönyv!$A$2:$A$63,MATCH('Hívások (3)'!A779,Telefonkönyv!$C$2:$C$63,0))," ",INDEX(Telefonkönyv!$B$2:$B$63,MATCH('Hívások (3)'!A779,Telefonkönyv!$C$2:$C$63,0)))</f>
        <v>Lovas Helga ügyintéző</v>
      </c>
      <c r="G779" s="5">
        <f t="shared" si="61"/>
        <v>3375</v>
      </c>
      <c r="H779" s="11" t="b">
        <f t="shared" si="62"/>
        <v>0</v>
      </c>
      <c r="I779" s="11" t="b">
        <f t="shared" si="63"/>
        <v>0</v>
      </c>
      <c r="J779" s="11" t="b">
        <f t="shared" si="64"/>
        <v>1</v>
      </c>
    </row>
    <row r="780" spans="1:10" x14ac:dyDescent="0.25">
      <c r="A780">
        <v>123</v>
      </c>
      <c r="B780" t="s">
        <v>7</v>
      </c>
      <c r="C780" s="3">
        <v>39977.364016203705</v>
      </c>
      <c r="D780" s="3">
        <v>39977.405555555553</v>
      </c>
      <c r="E780" s="2">
        <f t="shared" si="60"/>
        <v>4.1539351848769002E-2</v>
      </c>
      <c r="F780" t="str">
        <f>CONCATENATE(INDEX(Telefonkönyv!$A$2:$A$63,MATCH('Hívások (3)'!A780,Telefonkönyv!$C$2:$C$63,0))," ",INDEX(Telefonkönyv!$B$2:$B$63,MATCH('Hívások (3)'!A780,Telefonkönyv!$C$2:$C$63,0)))</f>
        <v>Juhász Andrea ügyintéző</v>
      </c>
      <c r="G780" s="5">
        <f t="shared" si="61"/>
        <v>4550</v>
      </c>
      <c r="H780" s="11" t="b">
        <f t="shared" si="62"/>
        <v>0</v>
      </c>
      <c r="I780" s="11" t="b">
        <f t="shared" si="63"/>
        <v>0</v>
      </c>
      <c r="J780" s="11" t="b">
        <f t="shared" si="64"/>
        <v>1</v>
      </c>
    </row>
    <row r="781" spans="1:10" x14ac:dyDescent="0.25">
      <c r="A781">
        <v>140</v>
      </c>
      <c r="B781" t="s">
        <v>5</v>
      </c>
      <c r="C781" s="3">
        <v>39977.364606481482</v>
      </c>
      <c r="D781" s="3">
        <v>39977.36577546296</v>
      </c>
      <c r="E781" s="2">
        <f t="shared" si="60"/>
        <v>1.1689814782585017E-3</v>
      </c>
      <c r="F781" t="str">
        <f>CONCATENATE(INDEX(Telefonkönyv!$A$2:$A$63,MATCH('Hívások (3)'!A781,Telefonkönyv!$C$2:$C$63,0))," ",INDEX(Telefonkönyv!$B$2:$B$63,MATCH('Hívások (3)'!A781,Telefonkönyv!$C$2:$C$63,0)))</f>
        <v>Szunomár Flóra ügyintéző</v>
      </c>
      <c r="G781" s="5">
        <f t="shared" si="61"/>
        <v>205</v>
      </c>
      <c r="H781" s="11" t="b">
        <f t="shared" si="62"/>
        <v>0</v>
      </c>
      <c r="I781" s="11" t="b">
        <f t="shared" si="63"/>
        <v>0</v>
      </c>
      <c r="J781" s="11" t="b">
        <f t="shared" si="64"/>
        <v>1</v>
      </c>
    </row>
    <row r="782" spans="1:10" x14ac:dyDescent="0.25">
      <c r="A782">
        <v>160</v>
      </c>
      <c r="B782" t="s">
        <v>14</v>
      </c>
      <c r="C782" s="3">
        <v>39977.364687499998</v>
      </c>
      <c r="D782" s="3">
        <v>39977.386307870373</v>
      </c>
      <c r="E782" s="2">
        <f t="shared" si="60"/>
        <v>2.1620370374876074E-2</v>
      </c>
      <c r="F782" t="str">
        <f>CONCATENATE(INDEX(Telefonkönyv!$A$2:$A$63,MATCH('Hívások (3)'!A782,Telefonkönyv!$C$2:$C$63,0))," ",INDEX(Telefonkönyv!$B$2:$B$63,MATCH('Hívások (3)'!A782,Telefonkönyv!$C$2:$C$63,0)))</f>
        <v>Fosztó Gábor ügyintéző</v>
      </c>
      <c r="G782" s="5">
        <f t="shared" si="61"/>
        <v>2605</v>
      </c>
      <c r="H782" s="11" t="b">
        <f t="shared" si="62"/>
        <v>0</v>
      </c>
      <c r="I782" s="11" t="b">
        <f t="shared" si="63"/>
        <v>0</v>
      </c>
      <c r="J782" s="11" t="b">
        <f t="shared" si="64"/>
        <v>1</v>
      </c>
    </row>
    <row r="783" spans="1:10" x14ac:dyDescent="0.25">
      <c r="A783">
        <v>129</v>
      </c>
      <c r="B783" t="s">
        <v>7</v>
      </c>
      <c r="C783" s="3">
        <v>39977.365324074075</v>
      </c>
      <c r="D783" s="3">
        <v>39977.391898148147</v>
      </c>
      <c r="E783" s="2">
        <f t="shared" si="60"/>
        <v>2.6574074072414078E-2</v>
      </c>
      <c r="F783" t="str">
        <f>CONCATENATE(INDEX(Telefonkönyv!$A$2:$A$63,MATCH('Hívások (3)'!A783,Telefonkönyv!$C$2:$C$63,0))," ",INDEX(Telefonkönyv!$B$2:$B$63,MATCH('Hívások (3)'!A783,Telefonkönyv!$C$2:$C$63,0)))</f>
        <v>Huszár Ildikó középvezető</v>
      </c>
      <c r="G783" s="5">
        <f t="shared" si="61"/>
        <v>2975</v>
      </c>
      <c r="H783" s="11" t="b">
        <f t="shared" si="62"/>
        <v>0</v>
      </c>
      <c r="I783" s="11" t="b">
        <f t="shared" si="63"/>
        <v>0</v>
      </c>
      <c r="J783" s="11" t="b">
        <f t="shared" si="64"/>
        <v>1</v>
      </c>
    </row>
    <row r="784" spans="1:10" x14ac:dyDescent="0.25">
      <c r="A784">
        <v>158</v>
      </c>
      <c r="B784" t="s">
        <v>5</v>
      </c>
      <c r="C784" s="3">
        <v>39977.367974537039</v>
      </c>
      <c r="D784" s="3">
        <v>39977.368391203701</v>
      </c>
      <c r="E784" s="2">
        <f t="shared" si="60"/>
        <v>4.1666666220407933E-4</v>
      </c>
      <c r="F784" t="str">
        <f>CONCATENATE(INDEX(Telefonkönyv!$A$2:$A$63,MATCH('Hívások (3)'!A784,Telefonkönyv!$C$2:$C$63,0))," ",INDEX(Telefonkönyv!$B$2:$B$63,MATCH('Hívások (3)'!A784,Telefonkönyv!$C$2:$C$63,0)))</f>
        <v>Sánta Tibor középvezető</v>
      </c>
      <c r="G784" s="5">
        <f t="shared" si="61"/>
        <v>125</v>
      </c>
      <c r="H784" s="11" t="b">
        <f t="shared" si="62"/>
        <v>0</v>
      </c>
      <c r="I784" s="11" t="b">
        <f t="shared" si="63"/>
        <v>0</v>
      </c>
      <c r="J784" s="11" t="b">
        <f t="shared" si="64"/>
        <v>1</v>
      </c>
    </row>
    <row r="785" spans="1:10" x14ac:dyDescent="0.25">
      <c r="A785">
        <v>121</v>
      </c>
      <c r="B785" t="s">
        <v>7</v>
      </c>
      <c r="C785" s="3">
        <v>39977.368206018517</v>
      </c>
      <c r="D785" s="3">
        <v>39977.39099537037</v>
      </c>
      <c r="E785" s="2">
        <f t="shared" si="60"/>
        <v>2.2789351853134576E-2</v>
      </c>
      <c r="F785" t="str">
        <f>CONCATENATE(INDEX(Telefonkönyv!$A$2:$A$63,MATCH('Hívások (3)'!A785,Telefonkönyv!$C$2:$C$63,0))," ",INDEX(Telefonkönyv!$B$2:$B$63,MATCH('Hívások (3)'!A785,Telefonkönyv!$C$2:$C$63,0)))</f>
        <v>Palles Katalin ügyintéző</v>
      </c>
      <c r="G785" s="5">
        <f t="shared" si="61"/>
        <v>2525</v>
      </c>
      <c r="H785" s="11" t="b">
        <f t="shared" si="62"/>
        <v>0</v>
      </c>
      <c r="I785" s="11" t="b">
        <f t="shared" si="63"/>
        <v>0</v>
      </c>
      <c r="J785" s="11" t="b">
        <f t="shared" si="64"/>
        <v>1</v>
      </c>
    </row>
    <row r="786" spans="1:10" x14ac:dyDescent="0.25">
      <c r="A786">
        <v>134</v>
      </c>
      <c r="B786" t="s">
        <v>4</v>
      </c>
      <c r="C786" s="3">
        <v>39977.370358796295</v>
      </c>
      <c r="D786" s="3">
        <v>39977.386238425926</v>
      </c>
      <c r="E786" s="2">
        <f t="shared" si="60"/>
        <v>1.5879629630944692E-2</v>
      </c>
      <c r="F786" t="str">
        <f>CONCATENATE(INDEX(Telefonkönyv!$A$2:$A$63,MATCH('Hívások (3)'!A786,Telefonkönyv!$C$2:$C$63,0))," ",INDEX(Telefonkönyv!$B$2:$B$63,MATCH('Hívások (3)'!A786,Telefonkönyv!$C$2:$C$63,0)))</f>
        <v>Kurinyec Kinga ügyintéző</v>
      </c>
      <c r="G786" s="5">
        <f t="shared" si="61"/>
        <v>1670</v>
      </c>
      <c r="H786" s="11" t="b">
        <f t="shared" si="62"/>
        <v>0</v>
      </c>
      <c r="I786" s="11" t="b">
        <f t="shared" si="63"/>
        <v>0</v>
      </c>
      <c r="J786" s="11" t="b">
        <f t="shared" si="64"/>
        <v>1</v>
      </c>
    </row>
    <row r="787" spans="1:10" x14ac:dyDescent="0.25">
      <c r="A787">
        <v>137</v>
      </c>
      <c r="B787" t="s">
        <v>9</v>
      </c>
      <c r="C787" s="3">
        <v>39977.373194444444</v>
      </c>
      <c r="D787" s="3">
        <v>39977.393576388888</v>
      </c>
      <c r="E787" s="2">
        <f t="shared" si="60"/>
        <v>2.0381944443215616E-2</v>
      </c>
      <c r="F787" t="str">
        <f>CONCATENATE(INDEX(Telefonkönyv!$A$2:$A$63,MATCH('Hívások (3)'!A787,Telefonkönyv!$C$2:$C$63,0))," ",INDEX(Telefonkönyv!$B$2:$B$63,MATCH('Hívások (3)'!A787,Telefonkönyv!$C$2:$C$63,0)))</f>
        <v>Bertalan József ügyintéző</v>
      </c>
      <c r="G787" s="5">
        <f t="shared" si="61"/>
        <v>2300</v>
      </c>
      <c r="H787" s="11" t="b">
        <f t="shared" si="62"/>
        <v>0</v>
      </c>
      <c r="I787" s="11" t="b">
        <f t="shared" si="63"/>
        <v>0</v>
      </c>
      <c r="J787" s="11" t="b">
        <f t="shared" si="64"/>
        <v>1</v>
      </c>
    </row>
    <row r="788" spans="1:10" x14ac:dyDescent="0.25">
      <c r="A788">
        <v>159</v>
      </c>
      <c r="B788" t="s">
        <v>4</v>
      </c>
      <c r="C788" s="3">
        <v>39977.3752662037</v>
      </c>
      <c r="D788" s="3">
        <v>39977.413182870368</v>
      </c>
      <c r="E788" s="2">
        <f t="shared" si="60"/>
        <v>3.7916666668024845E-2</v>
      </c>
      <c r="F788" t="str">
        <f>CONCATENATE(INDEX(Telefonkönyv!$A$2:$A$63,MATCH('Hívások (3)'!A788,Telefonkönyv!$C$2:$C$63,0))," ",INDEX(Telefonkönyv!$B$2:$B$63,MATCH('Hívások (3)'!A788,Telefonkönyv!$C$2:$C$63,0)))</f>
        <v>Pap Nikolett ügyintéző</v>
      </c>
      <c r="G788" s="5">
        <f t="shared" si="61"/>
        <v>3910</v>
      </c>
      <c r="H788" s="11" t="b">
        <f t="shared" si="62"/>
        <v>0</v>
      </c>
      <c r="I788" s="11" t="b">
        <f t="shared" si="63"/>
        <v>0</v>
      </c>
      <c r="J788" s="11" t="b">
        <f t="shared" si="64"/>
        <v>1</v>
      </c>
    </row>
    <row r="789" spans="1:10" x14ac:dyDescent="0.25">
      <c r="A789">
        <v>104</v>
      </c>
      <c r="B789" t="s">
        <v>5</v>
      </c>
      <c r="C789" s="3">
        <v>39977.375717592593</v>
      </c>
      <c r="D789" s="3">
        <v>39977.383379629631</v>
      </c>
      <c r="E789" s="2">
        <f t="shared" si="60"/>
        <v>7.662037038244307E-3</v>
      </c>
      <c r="F789" t="str">
        <f>CONCATENATE(INDEX(Telefonkönyv!$A$2:$A$63,MATCH('Hívások (3)'!A789,Telefonkönyv!$C$2:$C$63,0))," ",INDEX(Telefonkönyv!$B$2:$B$63,MATCH('Hívások (3)'!A789,Telefonkönyv!$C$2:$C$63,0)))</f>
        <v>Laki Tamara ügyintéző</v>
      </c>
      <c r="G789" s="5">
        <f t="shared" si="61"/>
        <v>1005</v>
      </c>
      <c r="H789" s="11" t="b">
        <f t="shared" si="62"/>
        <v>0</v>
      </c>
      <c r="I789" s="11" t="b">
        <f t="shared" si="63"/>
        <v>0</v>
      </c>
      <c r="J789" s="11" t="b">
        <f t="shared" si="64"/>
        <v>1</v>
      </c>
    </row>
    <row r="790" spans="1:10" x14ac:dyDescent="0.25">
      <c r="A790">
        <v>117</v>
      </c>
      <c r="B790" t="s">
        <v>5</v>
      </c>
      <c r="C790" s="3">
        <v>39977.376701388886</v>
      </c>
      <c r="D790" s="3">
        <v>39977.391956018517</v>
      </c>
      <c r="E790" s="2">
        <f t="shared" si="60"/>
        <v>1.5254629630362615E-2</v>
      </c>
      <c r="F790" t="str">
        <f>CONCATENATE(INDEX(Telefonkönyv!$A$2:$A$63,MATCH('Hívások (3)'!A790,Telefonkönyv!$C$2:$C$63,0))," ",INDEX(Telefonkönyv!$B$2:$B$63,MATCH('Hívások (3)'!A790,Telefonkönyv!$C$2:$C$63,0)))</f>
        <v>Ordasi Judit ügyintéző</v>
      </c>
      <c r="G790" s="5">
        <f t="shared" si="61"/>
        <v>1805</v>
      </c>
      <c r="H790" s="11" t="b">
        <f t="shared" si="62"/>
        <v>0</v>
      </c>
      <c r="I790" s="11" t="b">
        <f t="shared" si="63"/>
        <v>0</v>
      </c>
      <c r="J790" s="11" t="b">
        <f t="shared" si="64"/>
        <v>1</v>
      </c>
    </row>
    <row r="791" spans="1:10" x14ac:dyDescent="0.25">
      <c r="A791">
        <v>132</v>
      </c>
      <c r="B791" t="s">
        <v>5</v>
      </c>
      <c r="C791" s="3">
        <v>39977.380277777775</v>
      </c>
      <c r="D791" s="3">
        <v>39977.38484953704</v>
      </c>
      <c r="E791" s="2">
        <f t="shared" si="60"/>
        <v>4.5717592656728812E-3</v>
      </c>
      <c r="F791" t="str">
        <f>CONCATENATE(INDEX(Telefonkönyv!$A$2:$A$63,MATCH('Hívások (3)'!A791,Telefonkönyv!$C$2:$C$63,0))," ",INDEX(Telefonkönyv!$B$2:$B$63,MATCH('Hívások (3)'!A791,Telefonkönyv!$C$2:$C$63,0)))</f>
        <v>Pap Zsófia ügyintéző</v>
      </c>
      <c r="G791" s="5">
        <f t="shared" si="61"/>
        <v>605</v>
      </c>
      <c r="H791" s="11" t="b">
        <f t="shared" si="62"/>
        <v>0</v>
      </c>
      <c r="I791" s="11" t="b">
        <f t="shared" si="63"/>
        <v>0</v>
      </c>
      <c r="J791" s="11" t="b">
        <f t="shared" si="64"/>
        <v>1</v>
      </c>
    </row>
    <row r="792" spans="1:10" x14ac:dyDescent="0.25">
      <c r="A792">
        <v>143</v>
      </c>
      <c r="B792" t="s">
        <v>9</v>
      </c>
      <c r="C792" s="3">
        <v>39977.382939814815</v>
      </c>
      <c r="D792" s="3">
        <v>39977.403773148151</v>
      </c>
      <c r="E792" s="2">
        <f t="shared" si="60"/>
        <v>2.0833333335758653E-2</v>
      </c>
      <c r="F792" t="str">
        <f>CONCATENATE(INDEX(Telefonkönyv!$A$2:$A$63,MATCH('Hívások (3)'!A792,Telefonkönyv!$C$2:$C$63,0))," ",INDEX(Telefonkönyv!$B$2:$B$63,MATCH('Hívások (3)'!A792,Telefonkönyv!$C$2:$C$63,0)))</f>
        <v>Tringel Franciska ügyintéző</v>
      </c>
      <c r="G792" s="5">
        <f t="shared" si="61"/>
        <v>2300</v>
      </c>
      <c r="H792" s="11" t="b">
        <f t="shared" si="62"/>
        <v>0</v>
      </c>
      <c r="I792" s="11" t="b">
        <f t="shared" si="63"/>
        <v>0</v>
      </c>
      <c r="J792" s="11" t="b">
        <f t="shared" si="64"/>
        <v>1</v>
      </c>
    </row>
    <row r="793" spans="1:10" x14ac:dyDescent="0.25">
      <c r="A793">
        <v>107</v>
      </c>
      <c r="B793" t="s">
        <v>7</v>
      </c>
      <c r="C793" s="3">
        <v>39977.391585648147</v>
      </c>
      <c r="D793" s="3">
        <v>39977.405659722222</v>
      </c>
      <c r="E793" s="2">
        <f t="shared" si="60"/>
        <v>1.4074074075324461E-2</v>
      </c>
      <c r="F793" t="str">
        <f>CONCATENATE(INDEX(Telefonkönyv!$A$2:$A$63,MATCH('Hívások (3)'!A793,Telefonkönyv!$C$2:$C$63,0))," ",INDEX(Telefonkönyv!$B$2:$B$63,MATCH('Hívások (3)'!A793,Telefonkönyv!$C$2:$C$63,0)))</f>
        <v>Gál Fruzsina ügyintéző</v>
      </c>
      <c r="G793" s="5">
        <f t="shared" si="61"/>
        <v>1625</v>
      </c>
      <c r="H793" s="11" t="b">
        <f t="shared" si="62"/>
        <v>0</v>
      </c>
      <c r="I793" s="11" t="b">
        <f t="shared" si="63"/>
        <v>0</v>
      </c>
      <c r="J793" s="11" t="b">
        <f t="shared" si="64"/>
        <v>1</v>
      </c>
    </row>
    <row r="794" spans="1:10" x14ac:dyDescent="0.25">
      <c r="A794">
        <v>118</v>
      </c>
      <c r="B794" t="s">
        <v>5</v>
      </c>
      <c r="C794" s="3">
        <v>39977.395324074074</v>
      </c>
      <c r="D794" s="3">
        <v>39977.409942129627</v>
      </c>
      <c r="E794" s="2">
        <f t="shared" si="60"/>
        <v>1.4618055553000886E-2</v>
      </c>
      <c r="F794" t="str">
        <f>CONCATENATE(INDEX(Telefonkönyv!$A$2:$A$63,MATCH('Hívások (3)'!A794,Telefonkönyv!$C$2:$C$63,0))," ",INDEX(Telefonkönyv!$B$2:$B$63,MATCH('Hívások (3)'!A794,Telefonkönyv!$C$2:$C$63,0)))</f>
        <v>Ondrejó Anna ügyintéző</v>
      </c>
      <c r="G794" s="5">
        <f t="shared" si="61"/>
        <v>1805</v>
      </c>
      <c r="H794" s="11" t="b">
        <f t="shared" si="62"/>
        <v>0</v>
      </c>
      <c r="I794" s="11" t="b">
        <f t="shared" si="63"/>
        <v>0</v>
      </c>
      <c r="J794" s="11" t="b">
        <f t="shared" si="64"/>
        <v>1</v>
      </c>
    </row>
    <row r="795" spans="1:10" x14ac:dyDescent="0.25">
      <c r="A795">
        <v>134</v>
      </c>
      <c r="B795" t="s">
        <v>4</v>
      </c>
      <c r="C795" s="3">
        <v>39977.412187499998</v>
      </c>
      <c r="D795" s="3">
        <v>39977.433229166665</v>
      </c>
      <c r="E795" s="2">
        <f t="shared" si="60"/>
        <v>2.1041666666860692E-2</v>
      </c>
      <c r="F795" t="str">
        <f>CONCATENATE(INDEX(Telefonkönyv!$A$2:$A$63,MATCH('Hívások (3)'!A795,Telefonkönyv!$C$2:$C$63,0))," ",INDEX(Telefonkönyv!$B$2:$B$63,MATCH('Hívások (3)'!A795,Telefonkönyv!$C$2:$C$63,0)))</f>
        <v>Kurinyec Kinga ügyintéző</v>
      </c>
      <c r="G795" s="5">
        <f t="shared" si="61"/>
        <v>2230</v>
      </c>
      <c r="H795" s="11" t="b">
        <f t="shared" si="62"/>
        <v>0</v>
      </c>
      <c r="I795" s="11" t="b">
        <f t="shared" si="63"/>
        <v>0</v>
      </c>
      <c r="J795" s="11" t="b">
        <f t="shared" si="64"/>
        <v>1</v>
      </c>
    </row>
    <row r="796" spans="1:10" x14ac:dyDescent="0.25">
      <c r="A796">
        <v>123</v>
      </c>
      <c r="B796" t="s">
        <v>7</v>
      </c>
      <c r="C796" s="3">
        <v>39977.412604166668</v>
      </c>
      <c r="D796" s="3">
        <v>39977.417141203703</v>
      </c>
      <c r="E796" s="2">
        <f t="shared" si="60"/>
        <v>4.537037035333924E-3</v>
      </c>
      <c r="F796" t="str">
        <f>CONCATENATE(INDEX(Telefonkönyv!$A$2:$A$63,MATCH('Hívások (3)'!A796,Telefonkönyv!$C$2:$C$63,0))," ",INDEX(Telefonkönyv!$B$2:$B$63,MATCH('Hívások (3)'!A796,Telefonkönyv!$C$2:$C$63,0)))</f>
        <v>Juhász Andrea ügyintéző</v>
      </c>
      <c r="G796" s="5">
        <f t="shared" si="61"/>
        <v>575</v>
      </c>
      <c r="H796" s="11" t="b">
        <f t="shared" si="62"/>
        <v>0</v>
      </c>
      <c r="I796" s="11" t="b">
        <f t="shared" si="63"/>
        <v>0</v>
      </c>
      <c r="J796" s="11" t="b">
        <f t="shared" si="64"/>
        <v>1</v>
      </c>
    </row>
    <row r="797" spans="1:10" x14ac:dyDescent="0.25">
      <c r="A797">
        <v>132</v>
      </c>
      <c r="B797" t="s">
        <v>5</v>
      </c>
      <c r="C797" s="3">
        <v>39977.416192129633</v>
      </c>
      <c r="D797" s="3">
        <v>39977.418483796297</v>
      </c>
      <c r="E797" s="2">
        <f t="shared" si="60"/>
        <v>2.2916666639503092E-3</v>
      </c>
      <c r="F797" t="str">
        <f>CONCATENATE(INDEX(Telefonkönyv!$A$2:$A$63,MATCH('Hívások (3)'!A797,Telefonkönyv!$C$2:$C$63,0))," ",INDEX(Telefonkönyv!$B$2:$B$63,MATCH('Hívások (3)'!A797,Telefonkönyv!$C$2:$C$63,0)))</f>
        <v>Pap Zsófia ügyintéző</v>
      </c>
      <c r="G797" s="5">
        <f t="shared" si="61"/>
        <v>365</v>
      </c>
      <c r="H797" s="11" t="b">
        <f t="shared" si="62"/>
        <v>0</v>
      </c>
      <c r="I797" s="11" t="b">
        <f t="shared" si="63"/>
        <v>0</v>
      </c>
      <c r="J797" s="11" t="b">
        <f t="shared" si="64"/>
        <v>1</v>
      </c>
    </row>
    <row r="798" spans="1:10" x14ac:dyDescent="0.25">
      <c r="A798">
        <v>161</v>
      </c>
      <c r="B798" t="s">
        <v>9</v>
      </c>
      <c r="C798" s="3">
        <v>39977.417488425926</v>
      </c>
      <c r="D798" s="3">
        <v>39977.437951388885</v>
      </c>
      <c r="E798" s="2">
        <f t="shared" si="60"/>
        <v>2.046296295884531E-2</v>
      </c>
      <c r="F798" t="str">
        <f>CONCATENATE(INDEX(Telefonkönyv!$A$2:$A$63,MATCH('Hívások (3)'!A798,Telefonkönyv!$C$2:$C$63,0))," ",INDEX(Telefonkönyv!$B$2:$B$63,MATCH('Hívások (3)'!A798,Telefonkönyv!$C$2:$C$63,0)))</f>
        <v>Gál Pál ügyintéző</v>
      </c>
      <c r="G798" s="5">
        <f t="shared" si="61"/>
        <v>2300</v>
      </c>
      <c r="H798" s="11" t="b">
        <f t="shared" si="62"/>
        <v>0</v>
      </c>
      <c r="I798" s="11" t="b">
        <f t="shared" si="63"/>
        <v>0</v>
      </c>
      <c r="J798" s="11" t="b">
        <f t="shared" si="64"/>
        <v>1</v>
      </c>
    </row>
    <row r="799" spans="1:10" x14ac:dyDescent="0.25">
      <c r="A799">
        <v>130</v>
      </c>
      <c r="B799" t="s">
        <v>10</v>
      </c>
      <c r="C799" s="3">
        <v>39977.421851851854</v>
      </c>
      <c r="D799" s="3">
        <v>39977.439641203702</v>
      </c>
      <c r="E799" s="2">
        <f t="shared" si="60"/>
        <v>1.7789351848477963E-2</v>
      </c>
      <c r="F799" t="str">
        <f>CONCATENATE(INDEX(Telefonkönyv!$A$2:$A$63,MATCH('Hívások (3)'!A799,Telefonkönyv!$C$2:$C$63,0))," ",INDEX(Telefonkönyv!$B$2:$B$63,MATCH('Hívások (3)'!A799,Telefonkönyv!$C$2:$C$63,0)))</f>
        <v>Gál Zsuzsa ügyintéző</v>
      </c>
      <c r="G799" s="5">
        <f t="shared" si="61"/>
        <v>2270</v>
      </c>
      <c r="H799" s="11" t="b">
        <f t="shared" si="62"/>
        <v>0</v>
      </c>
      <c r="I799" s="11" t="b">
        <f t="shared" si="63"/>
        <v>0</v>
      </c>
      <c r="J799" s="11" t="b">
        <f t="shared" si="64"/>
        <v>1</v>
      </c>
    </row>
    <row r="800" spans="1:10" x14ac:dyDescent="0.25">
      <c r="A800">
        <v>139</v>
      </c>
      <c r="B800" t="s">
        <v>9</v>
      </c>
      <c r="C800" s="3">
        <v>39977.431805555556</v>
      </c>
      <c r="D800" s="3">
        <v>39977.437141203707</v>
      </c>
      <c r="E800" s="2">
        <f t="shared" si="60"/>
        <v>5.3356481512309983E-3</v>
      </c>
      <c r="F800" t="str">
        <f>CONCATENATE(INDEX(Telefonkönyv!$A$2:$A$63,MATCH('Hívások (3)'!A800,Telefonkönyv!$C$2:$C$63,0))," ",INDEX(Telefonkönyv!$B$2:$B$63,MATCH('Hívások (3)'!A800,Telefonkönyv!$C$2:$C$63,0)))</f>
        <v>Felner Ferenc ügyintéző</v>
      </c>
      <c r="G800" s="5">
        <f t="shared" si="61"/>
        <v>650</v>
      </c>
      <c r="H800" s="11" t="b">
        <f t="shared" si="62"/>
        <v>0</v>
      </c>
      <c r="I800" s="11" t="b">
        <f t="shared" si="63"/>
        <v>0</v>
      </c>
      <c r="J800" s="11" t="b">
        <f t="shared" si="64"/>
        <v>1</v>
      </c>
    </row>
    <row r="801" spans="1:10" x14ac:dyDescent="0.25">
      <c r="A801">
        <v>131</v>
      </c>
      <c r="B801" t="s">
        <v>5</v>
      </c>
      <c r="C801" s="3">
        <v>39977.432974537034</v>
      </c>
      <c r="D801" s="3">
        <v>39977.472557870373</v>
      </c>
      <c r="E801" s="2">
        <f t="shared" si="60"/>
        <v>3.9583333338669036E-2</v>
      </c>
      <c r="F801" t="str">
        <f>CONCATENATE(INDEX(Telefonkönyv!$A$2:$A$63,MATCH('Hívások (3)'!A801,Telefonkönyv!$C$2:$C$63,0))," ",INDEX(Telefonkönyv!$B$2:$B$63,MATCH('Hívások (3)'!A801,Telefonkönyv!$C$2:$C$63,0)))</f>
        <v>Arany Attila ügyintéző</v>
      </c>
      <c r="G801" s="5">
        <f t="shared" si="61"/>
        <v>4605</v>
      </c>
      <c r="H801" s="11" t="b">
        <f t="shared" si="62"/>
        <v>0</v>
      </c>
      <c r="I801" s="11" t="b">
        <f t="shared" si="63"/>
        <v>0</v>
      </c>
      <c r="J801" s="11" t="b">
        <f t="shared" si="64"/>
        <v>1</v>
      </c>
    </row>
    <row r="802" spans="1:10" x14ac:dyDescent="0.25">
      <c r="A802">
        <v>144</v>
      </c>
      <c r="B802" t="s">
        <v>14</v>
      </c>
      <c r="C802" s="3">
        <v>39977.441747685189</v>
      </c>
      <c r="D802" s="3">
        <v>39977.471539351849</v>
      </c>
      <c r="E802" s="2">
        <f t="shared" si="60"/>
        <v>2.979166666045785E-2</v>
      </c>
      <c r="F802" t="str">
        <f>CONCATENATE(INDEX(Telefonkönyv!$A$2:$A$63,MATCH('Hívások (3)'!A802,Telefonkönyv!$C$2:$C$63,0))," ",INDEX(Telefonkönyv!$B$2:$B$63,MATCH('Hívások (3)'!A802,Telefonkönyv!$C$2:$C$63,0)))</f>
        <v>Bózsing Gergely ügyintéző</v>
      </c>
      <c r="G802" s="5">
        <f t="shared" si="61"/>
        <v>3485</v>
      </c>
      <c r="H802" s="11" t="b">
        <f t="shared" si="62"/>
        <v>0</v>
      </c>
      <c r="I802" s="11" t="b">
        <f t="shared" si="63"/>
        <v>0</v>
      </c>
      <c r="J802" s="11" t="b">
        <f t="shared" si="64"/>
        <v>1</v>
      </c>
    </row>
    <row r="803" spans="1:10" x14ac:dyDescent="0.25">
      <c r="A803">
        <v>101</v>
      </c>
      <c r="B803" t="s">
        <v>11</v>
      </c>
      <c r="C803" s="3">
        <v>39977.442604166667</v>
      </c>
      <c r="D803" s="3">
        <v>39977.455567129633</v>
      </c>
      <c r="E803" s="2">
        <f t="shared" si="60"/>
        <v>1.2962962966412306E-2</v>
      </c>
      <c r="F803" t="str">
        <f>CONCATENATE(INDEX(Telefonkönyv!$A$2:$A$63,MATCH('Hívások (3)'!A803,Telefonkönyv!$C$2:$C$63,0))," ",INDEX(Telefonkönyv!$B$2:$B$63,MATCH('Hívások (3)'!A803,Telefonkönyv!$C$2:$C$63,0)))</f>
        <v>Szatmári Miklós ügyintéző</v>
      </c>
      <c r="G803" s="5">
        <f t="shared" si="61"/>
        <v>1565</v>
      </c>
      <c r="H803" s="11" t="b">
        <f t="shared" si="62"/>
        <v>0</v>
      </c>
      <c r="I803" s="11" t="b">
        <f t="shared" si="63"/>
        <v>0</v>
      </c>
      <c r="J803" s="11" t="b">
        <f t="shared" si="64"/>
        <v>1</v>
      </c>
    </row>
    <row r="804" spans="1:10" x14ac:dyDescent="0.25">
      <c r="A804">
        <v>108</v>
      </c>
      <c r="B804" t="s">
        <v>13</v>
      </c>
      <c r="C804" s="3">
        <v>39977.444189814814</v>
      </c>
      <c r="D804" s="3">
        <v>39977.464907407404</v>
      </c>
      <c r="E804" s="2">
        <f t="shared" si="60"/>
        <v>2.0717592589790002E-2</v>
      </c>
      <c r="F804" t="str">
        <f>CONCATENATE(INDEX(Telefonkönyv!$A$2:$A$63,MATCH('Hívások (3)'!A804,Telefonkönyv!$C$2:$C$63,0))," ",INDEX(Telefonkönyv!$B$2:$B$63,MATCH('Hívások (3)'!A804,Telefonkönyv!$C$2:$C$63,0)))</f>
        <v>Csurai Fruzsina ügyintéző</v>
      </c>
      <c r="G804" s="5">
        <f t="shared" si="61"/>
        <v>2445</v>
      </c>
      <c r="H804" s="11" t="b">
        <f t="shared" si="62"/>
        <v>0</v>
      </c>
      <c r="I804" s="11" t="b">
        <f t="shared" si="63"/>
        <v>0</v>
      </c>
      <c r="J804" s="11" t="b">
        <f t="shared" si="64"/>
        <v>1</v>
      </c>
    </row>
    <row r="805" spans="1:10" x14ac:dyDescent="0.25">
      <c r="A805">
        <v>141</v>
      </c>
      <c r="B805" t="s">
        <v>10</v>
      </c>
      <c r="C805" s="3">
        <v>39977.446157407408</v>
      </c>
      <c r="D805" s="3">
        <v>39977.462118055555</v>
      </c>
      <c r="E805" s="2">
        <f t="shared" si="60"/>
        <v>1.5960648146574385E-2</v>
      </c>
      <c r="F805" t="str">
        <f>CONCATENATE(INDEX(Telefonkönyv!$A$2:$A$63,MATCH('Hívások (3)'!A805,Telefonkönyv!$C$2:$C$63,0))," ",INDEX(Telefonkönyv!$B$2:$B$63,MATCH('Hívások (3)'!A805,Telefonkönyv!$C$2:$C$63,0)))</f>
        <v>Harmath Szabolcs ügyintéző</v>
      </c>
      <c r="G805" s="5">
        <f t="shared" si="61"/>
        <v>2015</v>
      </c>
      <c r="H805" s="11" t="b">
        <f t="shared" si="62"/>
        <v>0</v>
      </c>
      <c r="I805" s="11" t="b">
        <f t="shared" si="63"/>
        <v>0</v>
      </c>
      <c r="J805" s="11" t="b">
        <f t="shared" si="64"/>
        <v>1</v>
      </c>
    </row>
    <row r="806" spans="1:10" x14ac:dyDescent="0.25">
      <c r="A806">
        <v>111</v>
      </c>
      <c r="B806" t="s">
        <v>15</v>
      </c>
      <c r="C806" s="3">
        <v>39977.447314814817</v>
      </c>
      <c r="D806" s="3">
        <v>39977.464444444442</v>
      </c>
      <c r="E806" s="2">
        <f t="shared" si="60"/>
        <v>1.7129629624832887E-2</v>
      </c>
      <c r="F806" t="str">
        <f>CONCATENATE(INDEX(Telefonkönyv!$A$2:$A$63,MATCH('Hívások (3)'!A806,Telefonkönyv!$C$2:$C$63,0))," ",INDEX(Telefonkönyv!$B$2:$B$63,MATCH('Hívások (3)'!A806,Telefonkönyv!$C$2:$C$63,0)))</f>
        <v>Badacsonyi Krisztián ügyintéző</v>
      </c>
      <c r="G806" s="5">
        <f t="shared" si="61"/>
        <v>2185</v>
      </c>
      <c r="H806" s="11" t="b">
        <f t="shared" si="62"/>
        <v>0</v>
      </c>
      <c r="I806" s="11" t="b">
        <f t="shared" si="63"/>
        <v>0</v>
      </c>
      <c r="J806" s="11" t="b">
        <f t="shared" si="64"/>
        <v>1</v>
      </c>
    </row>
    <row r="807" spans="1:10" x14ac:dyDescent="0.25">
      <c r="A807">
        <v>136</v>
      </c>
      <c r="B807" t="s">
        <v>11</v>
      </c>
      <c r="C807" s="3">
        <v>39977.450555555559</v>
      </c>
      <c r="D807" s="3">
        <v>39977.452800925923</v>
      </c>
      <c r="E807" s="2">
        <f t="shared" si="60"/>
        <v>2.2453703641076572E-3</v>
      </c>
      <c r="F807" t="str">
        <f>CONCATENATE(INDEX(Telefonkönyv!$A$2:$A$63,MATCH('Hívások (3)'!A807,Telefonkönyv!$C$2:$C$63,0))," ",INDEX(Telefonkönyv!$B$2:$B$63,MATCH('Hívások (3)'!A807,Telefonkönyv!$C$2:$C$63,0)))</f>
        <v>Kégli Máté ügyintéző</v>
      </c>
      <c r="G807" s="5">
        <f t="shared" si="61"/>
        <v>365</v>
      </c>
      <c r="H807" s="11" t="b">
        <f t="shared" si="62"/>
        <v>0</v>
      </c>
      <c r="I807" s="11" t="b">
        <f t="shared" si="63"/>
        <v>0</v>
      </c>
      <c r="J807" s="11" t="b">
        <f t="shared" si="64"/>
        <v>1</v>
      </c>
    </row>
    <row r="808" spans="1:10" x14ac:dyDescent="0.25">
      <c r="A808">
        <v>133</v>
      </c>
      <c r="B808" t="s">
        <v>15</v>
      </c>
      <c r="C808" s="3">
        <v>39977.451597222222</v>
      </c>
      <c r="D808" s="3">
        <v>39977.457141203704</v>
      </c>
      <c r="E808" s="2">
        <f t="shared" si="60"/>
        <v>5.543981482333038E-3</v>
      </c>
      <c r="F808" t="str">
        <f>CONCATENATE(INDEX(Telefonkönyv!$A$2:$A$63,MATCH('Hívások (3)'!A808,Telefonkönyv!$C$2:$C$63,0))," ",INDEX(Telefonkönyv!$B$2:$B$63,MATCH('Hívások (3)'!A808,Telefonkönyv!$C$2:$C$63,0)))</f>
        <v>Kálóczi Berta ügyintéző</v>
      </c>
      <c r="G808" s="5">
        <f t="shared" si="61"/>
        <v>740</v>
      </c>
      <c r="H808" s="11" t="b">
        <f t="shared" si="62"/>
        <v>0</v>
      </c>
      <c r="I808" s="11" t="b">
        <f t="shared" si="63"/>
        <v>0</v>
      </c>
      <c r="J808" s="11" t="b">
        <f t="shared" si="64"/>
        <v>1</v>
      </c>
    </row>
    <row r="809" spans="1:10" x14ac:dyDescent="0.25">
      <c r="A809">
        <v>126</v>
      </c>
      <c r="B809" t="s">
        <v>4</v>
      </c>
      <c r="C809" s="3">
        <v>39977.454409722224</v>
      </c>
      <c r="D809" s="3">
        <v>39977.461076388892</v>
      </c>
      <c r="E809" s="2">
        <f t="shared" si="60"/>
        <v>6.6666666680248454E-3</v>
      </c>
      <c r="F809" t="str">
        <f>CONCATENATE(INDEX(Telefonkönyv!$A$2:$A$63,MATCH('Hívások (3)'!A809,Telefonkönyv!$C$2:$C$63,0))," ",INDEX(Telefonkönyv!$B$2:$B$63,MATCH('Hívások (3)'!A809,Telefonkönyv!$C$2:$C$63,0)))</f>
        <v>Hadviga Márton ügyintéző</v>
      </c>
      <c r="G809" s="5">
        <f t="shared" si="61"/>
        <v>760</v>
      </c>
      <c r="H809" s="11" t="b">
        <f t="shared" si="62"/>
        <v>0</v>
      </c>
      <c r="I809" s="11" t="b">
        <f t="shared" si="63"/>
        <v>0</v>
      </c>
      <c r="J809" s="11" t="b">
        <f t="shared" si="64"/>
        <v>1</v>
      </c>
    </row>
    <row r="810" spans="1:10" x14ac:dyDescent="0.25">
      <c r="A810">
        <v>142</v>
      </c>
      <c r="B810" t="s">
        <v>4</v>
      </c>
      <c r="C810" s="3">
        <v>39977.457303240742</v>
      </c>
      <c r="D810" s="3">
        <v>39977.495844907404</v>
      </c>
      <c r="E810" s="2">
        <f t="shared" si="60"/>
        <v>3.8541666661330964E-2</v>
      </c>
      <c r="F810" t="str">
        <f>CONCATENATE(INDEX(Telefonkönyv!$A$2:$A$63,MATCH('Hívások (3)'!A810,Telefonkönyv!$C$2:$C$63,0))," ",INDEX(Telefonkönyv!$B$2:$B$63,MATCH('Hívások (3)'!A810,Telefonkönyv!$C$2:$C$63,0)))</f>
        <v>Varkoly Lili ügyintéző</v>
      </c>
      <c r="G810" s="5">
        <f t="shared" si="61"/>
        <v>3980</v>
      </c>
      <c r="H810" s="11" t="b">
        <f t="shared" si="62"/>
        <v>0</v>
      </c>
      <c r="I810" s="11" t="b">
        <f t="shared" si="63"/>
        <v>0</v>
      </c>
      <c r="J810" s="11" t="b">
        <f t="shared" si="64"/>
        <v>1</v>
      </c>
    </row>
    <row r="811" spans="1:10" x14ac:dyDescent="0.25">
      <c r="A811">
        <v>113</v>
      </c>
      <c r="B811" t="s">
        <v>7</v>
      </c>
      <c r="C811" s="3">
        <v>39977.457939814813</v>
      </c>
      <c r="D811" s="3">
        <v>39977.495775462965</v>
      </c>
      <c r="E811" s="2">
        <f t="shared" si="60"/>
        <v>3.7835648152395152E-2</v>
      </c>
      <c r="F811" t="str">
        <f>CONCATENATE(INDEX(Telefonkönyv!$A$2:$A$63,MATCH('Hívások (3)'!A811,Telefonkönyv!$C$2:$C$63,0))," ",INDEX(Telefonkönyv!$B$2:$B$63,MATCH('Hívások (3)'!A811,Telefonkönyv!$C$2:$C$63,0)))</f>
        <v>Toldi Tamás ügyintéző</v>
      </c>
      <c r="G811" s="5">
        <f t="shared" si="61"/>
        <v>4175</v>
      </c>
      <c r="H811" s="11" t="b">
        <f t="shared" si="62"/>
        <v>0</v>
      </c>
      <c r="I811" s="11" t="b">
        <f t="shared" si="63"/>
        <v>0</v>
      </c>
      <c r="J811" s="11" t="b">
        <f t="shared" si="64"/>
        <v>1</v>
      </c>
    </row>
    <row r="812" spans="1:10" x14ac:dyDescent="0.25">
      <c r="A812">
        <v>128</v>
      </c>
      <c r="B812" t="s">
        <v>4</v>
      </c>
      <c r="C812" s="3">
        <v>39977.469340277778</v>
      </c>
      <c r="D812" s="3">
        <v>39977.479212962964</v>
      </c>
      <c r="E812" s="2">
        <f t="shared" si="60"/>
        <v>9.8726851865649223E-3</v>
      </c>
      <c r="F812" t="str">
        <f>CONCATENATE(INDEX(Telefonkönyv!$A$2:$A$63,MATCH('Hívások (3)'!A812,Telefonkönyv!$C$2:$C$63,0))," ",INDEX(Telefonkönyv!$B$2:$B$63,MATCH('Hívások (3)'!A812,Telefonkönyv!$C$2:$C$63,0)))</f>
        <v>Fogarasi Éva ügyintéző</v>
      </c>
      <c r="G812" s="5">
        <f t="shared" si="61"/>
        <v>1110</v>
      </c>
      <c r="H812" s="11" t="b">
        <f t="shared" si="62"/>
        <v>0</v>
      </c>
      <c r="I812" s="11" t="b">
        <f t="shared" si="63"/>
        <v>0</v>
      </c>
      <c r="J812" s="11" t="b">
        <f t="shared" si="64"/>
        <v>1</v>
      </c>
    </row>
    <row r="813" spans="1:10" x14ac:dyDescent="0.25">
      <c r="A813">
        <v>131</v>
      </c>
      <c r="B813" t="s">
        <v>5</v>
      </c>
      <c r="C813" s="3">
        <v>39977.476076388892</v>
      </c>
      <c r="D813" s="3">
        <v>39977.511284722219</v>
      </c>
      <c r="E813" s="2">
        <f t="shared" si="60"/>
        <v>3.5208333327318542E-2</v>
      </c>
      <c r="F813" t="str">
        <f>CONCATENATE(INDEX(Telefonkönyv!$A$2:$A$63,MATCH('Hívások (3)'!A813,Telefonkönyv!$C$2:$C$63,0))," ",INDEX(Telefonkönyv!$B$2:$B$63,MATCH('Hívások (3)'!A813,Telefonkönyv!$C$2:$C$63,0)))</f>
        <v>Arany Attila ügyintéző</v>
      </c>
      <c r="G813" s="5">
        <f t="shared" si="61"/>
        <v>4125</v>
      </c>
      <c r="H813" s="11" t="b">
        <f t="shared" si="62"/>
        <v>0</v>
      </c>
      <c r="I813" s="11" t="b">
        <f t="shared" si="63"/>
        <v>0</v>
      </c>
      <c r="J813" s="11" t="b">
        <f t="shared" si="64"/>
        <v>1</v>
      </c>
    </row>
    <row r="814" spans="1:10" x14ac:dyDescent="0.25">
      <c r="A814">
        <v>158</v>
      </c>
      <c r="B814" t="s">
        <v>8</v>
      </c>
      <c r="C814" s="3">
        <v>39977.477627314816</v>
      </c>
      <c r="D814" s="3">
        <v>39977.481145833335</v>
      </c>
      <c r="E814" s="2">
        <f t="shared" si="60"/>
        <v>3.5185185188311152E-3</v>
      </c>
      <c r="F814" t="str">
        <f>CONCATENATE(INDEX(Telefonkönyv!$A$2:$A$63,MATCH('Hívások (3)'!A814,Telefonkönyv!$C$2:$C$63,0))," ",INDEX(Telefonkönyv!$B$2:$B$63,MATCH('Hívások (3)'!A814,Telefonkönyv!$C$2:$C$63,0)))</f>
        <v>Sánta Tibor középvezető</v>
      </c>
      <c r="G814" s="5">
        <f t="shared" si="61"/>
        <v>525</v>
      </c>
      <c r="H814" s="11" t="b">
        <f t="shared" si="62"/>
        <v>0</v>
      </c>
      <c r="I814" s="11" t="b">
        <f t="shared" si="63"/>
        <v>0</v>
      </c>
      <c r="J814" s="11" t="b">
        <f t="shared" si="64"/>
        <v>1</v>
      </c>
    </row>
    <row r="815" spans="1:10" x14ac:dyDescent="0.25">
      <c r="A815">
        <v>124</v>
      </c>
      <c r="B815" t="s">
        <v>13</v>
      </c>
      <c r="C815" s="3">
        <v>39977.479490740741</v>
      </c>
      <c r="D815" s="3">
        <v>39977.516527777778</v>
      </c>
      <c r="E815" s="2">
        <f t="shared" si="60"/>
        <v>3.7037037036498077E-2</v>
      </c>
      <c r="F815" t="str">
        <f>CONCATENATE(INDEX(Telefonkönyv!$A$2:$A$63,MATCH('Hívások (3)'!A815,Telefonkönyv!$C$2:$C$63,0))," ",INDEX(Telefonkönyv!$B$2:$B$63,MATCH('Hívások (3)'!A815,Telefonkönyv!$C$2:$C$63,0)))</f>
        <v>Gelencsér László ügyintéző</v>
      </c>
      <c r="G815" s="5">
        <f t="shared" si="61"/>
        <v>4365</v>
      </c>
      <c r="H815" s="11" t="b">
        <f t="shared" si="62"/>
        <v>0</v>
      </c>
      <c r="I815" s="11" t="b">
        <f t="shared" si="63"/>
        <v>0</v>
      </c>
      <c r="J815" s="11" t="b">
        <f t="shared" si="64"/>
        <v>1</v>
      </c>
    </row>
    <row r="816" spans="1:10" x14ac:dyDescent="0.25">
      <c r="A816">
        <v>132</v>
      </c>
      <c r="B816" t="s">
        <v>5</v>
      </c>
      <c r="C816" s="3">
        <v>39977.481631944444</v>
      </c>
      <c r="D816" s="3">
        <v>39977.507337962961</v>
      </c>
      <c r="E816" s="2">
        <f t="shared" si="60"/>
        <v>2.5706018517666962E-2</v>
      </c>
      <c r="F816" t="str">
        <f>CONCATENATE(INDEX(Telefonkönyv!$A$2:$A$63,MATCH('Hívások (3)'!A816,Telefonkönyv!$C$2:$C$63,0))," ",INDEX(Telefonkönyv!$B$2:$B$63,MATCH('Hívások (3)'!A816,Telefonkönyv!$C$2:$C$63,0)))</f>
        <v>Pap Zsófia ügyintéző</v>
      </c>
      <c r="G816" s="5">
        <f t="shared" si="61"/>
        <v>3085</v>
      </c>
      <c r="H816" s="11" t="b">
        <f t="shared" si="62"/>
        <v>0</v>
      </c>
      <c r="I816" s="11" t="b">
        <f t="shared" si="63"/>
        <v>0</v>
      </c>
      <c r="J816" s="11" t="b">
        <f t="shared" si="64"/>
        <v>1</v>
      </c>
    </row>
    <row r="817" spans="1:10" x14ac:dyDescent="0.25">
      <c r="A817">
        <v>158</v>
      </c>
      <c r="B817" t="s">
        <v>9</v>
      </c>
      <c r="C817" s="3">
        <v>39977.484791666669</v>
      </c>
      <c r="D817" s="3">
        <v>39977.498298611114</v>
      </c>
      <c r="E817" s="2">
        <f t="shared" si="60"/>
        <v>1.3506944444088731E-2</v>
      </c>
      <c r="F817" t="str">
        <f>CONCATENATE(INDEX(Telefonkönyv!$A$2:$A$63,MATCH('Hívások (3)'!A817,Telefonkönyv!$C$2:$C$63,0))," ",INDEX(Telefonkönyv!$B$2:$B$63,MATCH('Hívások (3)'!A817,Telefonkönyv!$C$2:$C$63,0)))</f>
        <v>Sánta Tibor középvezető</v>
      </c>
      <c r="G817" s="5">
        <f t="shared" si="61"/>
        <v>1550</v>
      </c>
      <c r="H817" s="11" t="b">
        <f t="shared" si="62"/>
        <v>0</v>
      </c>
      <c r="I817" s="11" t="b">
        <f t="shared" si="63"/>
        <v>0</v>
      </c>
      <c r="J817" s="11" t="b">
        <f t="shared" si="64"/>
        <v>1</v>
      </c>
    </row>
    <row r="818" spans="1:10" x14ac:dyDescent="0.25">
      <c r="A818">
        <v>104</v>
      </c>
      <c r="B818" t="s">
        <v>5</v>
      </c>
      <c r="C818" s="3">
        <v>39977.489444444444</v>
      </c>
      <c r="D818" s="3">
        <v>39977.491608796299</v>
      </c>
      <c r="E818" s="2">
        <f t="shared" si="60"/>
        <v>2.164351855753921E-3</v>
      </c>
      <c r="F818" t="str">
        <f>CONCATENATE(INDEX(Telefonkönyv!$A$2:$A$63,MATCH('Hívások (3)'!A818,Telefonkönyv!$C$2:$C$63,0))," ",INDEX(Telefonkönyv!$B$2:$B$63,MATCH('Hívások (3)'!A818,Telefonkönyv!$C$2:$C$63,0)))</f>
        <v>Laki Tamara ügyintéző</v>
      </c>
      <c r="G818" s="5">
        <f t="shared" si="61"/>
        <v>365</v>
      </c>
      <c r="H818" s="11" t="b">
        <f t="shared" si="62"/>
        <v>0</v>
      </c>
      <c r="I818" s="11" t="b">
        <f t="shared" si="63"/>
        <v>0</v>
      </c>
      <c r="J818" s="11" t="b">
        <f t="shared" si="64"/>
        <v>1</v>
      </c>
    </row>
    <row r="819" spans="1:10" x14ac:dyDescent="0.25">
      <c r="A819">
        <v>162</v>
      </c>
      <c r="B819" t="s">
        <v>5</v>
      </c>
      <c r="C819" s="3">
        <v>39977.493576388886</v>
      </c>
      <c r="D819" s="3">
        <v>39977.505370370367</v>
      </c>
      <c r="E819" s="2">
        <f t="shared" si="60"/>
        <v>1.1793981480877846E-2</v>
      </c>
      <c r="F819" t="str">
        <f>CONCATENATE(INDEX(Telefonkönyv!$A$2:$A$63,MATCH('Hívások (3)'!A819,Telefonkönyv!$C$2:$C$63,0))," ",INDEX(Telefonkönyv!$B$2:$B$63,MATCH('Hívások (3)'!A819,Telefonkönyv!$C$2:$C$63,0)))</f>
        <v>Mészöly Endre ügyintéző</v>
      </c>
      <c r="G819" s="5">
        <f t="shared" si="61"/>
        <v>1405</v>
      </c>
      <c r="H819" s="11" t="b">
        <f t="shared" si="62"/>
        <v>0</v>
      </c>
      <c r="I819" s="11" t="b">
        <f t="shared" si="63"/>
        <v>0</v>
      </c>
      <c r="J819" s="11" t="b">
        <f t="shared" si="64"/>
        <v>1</v>
      </c>
    </row>
    <row r="820" spans="1:10" x14ac:dyDescent="0.25">
      <c r="A820">
        <v>150</v>
      </c>
      <c r="B820" t="s">
        <v>5</v>
      </c>
      <c r="C820" s="3">
        <v>39977.495532407411</v>
      </c>
      <c r="D820" s="3">
        <v>39977.536574074074</v>
      </c>
      <c r="E820" s="2">
        <f t="shared" si="60"/>
        <v>4.1041666663659271E-2</v>
      </c>
      <c r="F820" t="str">
        <f>CONCATENATE(INDEX(Telefonkönyv!$A$2:$A$63,MATCH('Hívások (3)'!A820,Telefonkönyv!$C$2:$C$63,0))," ",INDEX(Telefonkönyv!$B$2:$B$63,MATCH('Hívások (3)'!A820,Telefonkönyv!$C$2:$C$63,0)))</f>
        <v>Virt Kornél ügyintéző</v>
      </c>
      <c r="G820" s="5">
        <f t="shared" si="61"/>
        <v>4845</v>
      </c>
      <c r="H820" s="11" t="b">
        <f t="shared" si="62"/>
        <v>0</v>
      </c>
      <c r="I820" s="11" t="b">
        <f t="shared" si="63"/>
        <v>0</v>
      </c>
      <c r="J820" s="11" t="b">
        <f t="shared" si="64"/>
        <v>1</v>
      </c>
    </row>
    <row r="821" spans="1:10" x14ac:dyDescent="0.25">
      <c r="A821">
        <v>141</v>
      </c>
      <c r="B821" t="s">
        <v>10</v>
      </c>
      <c r="C821" s="3">
        <v>39977.497719907406</v>
      </c>
      <c r="D821" s="3">
        <v>39977.526388888888</v>
      </c>
      <c r="E821" s="2">
        <f t="shared" si="60"/>
        <v>2.8668981482042E-2</v>
      </c>
      <c r="F821" t="str">
        <f>CONCATENATE(INDEX(Telefonkönyv!$A$2:$A$63,MATCH('Hívások (3)'!A821,Telefonkönyv!$C$2:$C$63,0))," ",INDEX(Telefonkönyv!$B$2:$B$63,MATCH('Hívások (3)'!A821,Telefonkönyv!$C$2:$C$63,0)))</f>
        <v>Harmath Szabolcs ügyintéző</v>
      </c>
      <c r="G821" s="5">
        <f t="shared" si="61"/>
        <v>3630</v>
      </c>
      <c r="H821" s="11" t="b">
        <f t="shared" si="62"/>
        <v>0</v>
      </c>
      <c r="I821" s="11" t="b">
        <f t="shared" si="63"/>
        <v>0</v>
      </c>
      <c r="J821" s="11" t="b">
        <f t="shared" si="64"/>
        <v>1</v>
      </c>
    </row>
    <row r="822" spans="1:10" x14ac:dyDescent="0.25">
      <c r="A822">
        <v>112</v>
      </c>
      <c r="B822" t="s">
        <v>13</v>
      </c>
      <c r="C822" s="3">
        <v>39977.498078703706</v>
      </c>
      <c r="D822" s="3">
        <v>39977.530324074076</v>
      </c>
      <c r="E822" s="2">
        <f t="shared" si="60"/>
        <v>3.2245370370219462E-2</v>
      </c>
      <c r="F822" t="str">
        <f>CONCATENATE(INDEX(Telefonkönyv!$A$2:$A$63,MATCH('Hívások (3)'!A822,Telefonkönyv!$C$2:$C$63,0))," ",INDEX(Telefonkönyv!$B$2:$B$63,MATCH('Hívások (3)'!A822,Telefonkönyv!$C$2:$C$63,0)))</f>
        <v>Tóth Vanda ügyintéző</v>
      </c>
      <c r="G822" s="5">
        <f t="shared" si="61"/>
        <v>3805</v>
      </c>
      <c r="H822" s="11" t="b">
        <f t="shared" si="62"/>
        <v>0</v>
      </c>
      <c r="I822" s="11" t="b">
        <f t="shared" si="63"/>
        <v>0</v>
      </c>
      <c r="J822" s="11" t="b">
        <f t="shared" si="64"/>
        <v>1</v>
      </c>
    </row>
    <row r="823" spans="1:10" x14ac:dyDescent="0.25">
      <c r="A823">
        <v>104</v>
      </c>
      <c r="B823" t="s">
        <v>5</v>
      </c>
      <c r="C823" s="3">
        <v>39977.500694444447</v>
      </c>
      <c r="D823" s="3">
        <v>39977.539236111108</v>
      </c>
      <c r="E823" s="2">
        <f t="shared" si="60"/>
        <v>3.8541666661330964E-2</v>
      </c>
      <c r="F823" t="str">
        <f>CONCATENATE(INDEX(Telefonkönyv!$A$2:$A$63,MATCH('Hívások (3)'!A823,Telefonkönyv!$C$2:$C$63,0))," ",INDEX(Telefonkönyv!$B$2:$B$63,MATCH('Hívások (3)'!A823,Telefonkönyv!$C$2:$C$63,0)))</f>
        <v>Laki Tamara ügyintéző</v>
      </c>
      <c r="G823" s="5">
        <f t="shared" si="61"/>
        <v>4525</v>
      </c>
      <c r="H823" s="11" t="b">
        <f t="shared" si="62"/>
        <v>0</v>
      </c>
      <c r="I823" s="11" t="b">
        <f t="shared" si="63"/>
        <v>0</v>
      </c>
      <c r="J823" s="11" t="b">
        <f t="shared" si="64"/>
        <v>1</v>
      </c>
    </row>
    <row r="824" spans="1:10" x14ac:dyDescent="0.25">
      <c r="A824">
        <v>155</v>
      </c>
      <c r="B824" t="s">
        <v>9</v>
      </c>
      <c r="C824" s="3">
        <v>39977.502372685187</v>
      </c>
      <c r="D824" s="3">
        <v>39977.531747685185</v>
      </c>
      <c r="E824" s="2">
        <f t="shared" si="60"/>
        <v>2.937499999825377E-2</v>
      </c>
      <c r="F824" t="str">
        <f>CONCATENATE(INDEX(Telefonkönyv!$A$2:$A$63,MATCH('Hívások (3)'!A824,Telefonkönyv!$C$2:$C$63,0))," ",INDEX(Telefonkönyv!$B$2:$B$63,MATCH('Hívások (3)'!A824,Telefonkönyv!$C$2:$C$63,0)))</f>
        <v>Bölöni Antal ügyintéző</v>
      </c>
      <c r="G824" s="5">
        <f t="shared" si="61"/>
        <v>3275</v>
      </c>
      <c r="H824" s="11" t="b">
        <f t="shared" si="62"/>
        <v>0</v>
      </c>
      <c r="I824" s="11" t="b">
        <f t="shared" si="63"/>
        <v>0</v>
      </c>
      <c r="J824" s="11" t="b">
        <f t="shared" si="64"/>
        <v>1</v>
      </c>
    </row>
    <row r="825" spans="1:10" x14ac:dyDescent="0.25">
      <c r="A825">
        <v>102</v>
      </c>
      <c r="B825" t="s">
        <v>11</v>
      </c>
      <c r="C825" s="3">
        <v>39977.503587962965</v>
      </c>
      <c r="D825" s="3">
        <v>39977.521041666667</v>
      </c>
      <c r="E825" s="2">
        <f t="shared" si="60"/>
        <v>1.7453703701903578E-2</v>
      </c>
      <c r="F825" t="str">
        <f>CONCATENATE(INDEX(Telefonkönyv!$A$2:$A$63,MATCH('Hívások (3)'!A825,Telefonkönyv!$C$2:$C$63,0))," ",INDEX(Telefonkönyv!$B$2:$B$63,MATCH('Hívások (3)'!A825,Telefonkönyv!$C$2:$C$63,0)))</f>
        <v>Csurgó Tivadar ügyintéző</v>
      </c>
      <c r="G825" s="5">
        <f t="shared" si="61"/>
        <v>2125</v>
      </c>
      <c r="H825" s="11" t="b">
        <f t="shared" si="62"/>
        <v>0</v>
      </c>
      <c r="I825" s="11" t="b">
        <f t="shared" si="63"/>
        <v>0</v>
      </c>
      <c r="J825" s="11" t="b">
        <f t="shared" si="64"/>
        <v>1</v>
      </c>
    </row>
    <row r="826" spans="1:10" x14ac:dyDescent="0.25">
      <c r="A826">
        <v>121</v>
      </c>
      <c r="B826" t="s">
        <v>7</v>
      </c>
      <c r="C826" s="3">
        <v>39977.503599537034</v>
      </c>
      <c r="D826" s="3">
        <v>39977.521261574075</v>
      </c>
      <c r="E826" s="2">
        <f t="shared" si="60"/>
        <v>1.7662037040281575E-2</v>
      </c>
      <c r="F826" t="str">
        <f>CONCATENATE(INDEX(Telefonkönyv!$A$2:$A$63,MATCH('Hívások (3)'!A826,Telefonkönyv!$C$2:$C$63,0))," ",INDEX(Telefonkönyv!$B$2:$B$63,MATCH('Hívások (3)'!A826,Telefonkönyv!$C$2:$C$63,0)))</f>
        <v>Palles Katalin ügyintéző</v>
      </c>
      <c r="G826" s="5">
        <f t="shared" si="61"/>
        <v>2000</v>
      </c>
      <c r="H826" s="11" t="b">
        <f t="shared" si="62"/>
        <v>0</v>
      </c>
      <c r="I826" s="11" t="b">
        <f t="shared" si="63"/>
        <v>0</v>
      </c>
      <c r="J826" s="11" t="b">
        <f t="shared" si="64"/>
        <v>1</v>
      </c>
    </row>
    <row r="827" spans="1:10" x14ac:dyDescent="0.25">
      <c r="A827">
        <v>159</v>
      </c>
      <c r="B827" t="s">
        <v>4</v>
      </c>
      <c r="C827" s="3">
        <v>39977.506481481483</v>
      </c>
      <c r="D827" s="3">
        <v>39977.539270833331</v>
      </c>
      <c r="E827" s="2">
        <f t="shared" si="60"/>
        <v>3.2789351847895887E-2</v>
      </c>
      <c r="F827" t="str">
        <f>CONCATENATE(INDEX(Telefonkönyv!$A$2:$A$63,MATCH('Hívások (3)'!A827,Telefonkönyv!$C$2:$C$63,0))," ",INDEX(Telefonkönyv!$B$2:$B$63,MATCH('Hívások (3)'!A827,Telefonkönyv!$C$2:$C$63,0)))</f>
        <v>Pap Nikolett ügyintéző</v>
      </c>
      <c r="G827" s="5">
        <f t="shared" si="61"/>
        <v>3420</v>
      </c>
      <c r="H827" s="11" t="b">
        <f t="shared" si="62"/>
        <v>0</v>
      </c>
      <c r="I827" s="11" t="b">
        <f t="shared" si="63"/>
        <v>0</v>
      </c>
      <c r="J827" s="11" t="b">
        <f t="shared" si="64"/>
        <v>1</v>
      </c>
    </row>
    <row r="828" spans="1:10" x14ac:dyDescent="0.25">
      <c r="A828">
        <v>123</v>
      </c>
      <c r="B828" t="s">
        <v>7</v>
      </c>
      <c r="C828" s="3">
        <v>39977.507164351853</v>
      </c>
      <c r="D828" s="3">
        <v>39977.512326388889</v>
      </c>
      <c r="E828" s="2">
        <f t="shared" si="60"/>
        <v>5.1620370359160006E-3</v>
      </c>
      <c r="F828" t="str">
        <f>CONCATENATE(INDEX(Telefonkönyv!$A$2:$A$63,MATCH('Hívások (3)'!A828,Telefonkönyv!$C$2:$C$63,0))," ",INDEX(Telefonkönyv!$B$2:$B$63,MATCH('Hívások (3)'!A828,Telefonkönyv!$C$2:$C$63,0)))</f>
        <v>Juhász Andrea ügyintéző</v>
      </c>
      <c r="G828" s="5">
        <f t="shared" si="61"/>
        <v>650</v>
      </c>
      <c r="H828" s="11" t="b">
        <f t="shared" si="62"/>
        <v>0</v>
      </c>
      <c r="I828" s="11" t="b">
        <f t="shared" si="63"/>
        <v>0</v>
      </c>
      <c r="J828" s="11" t="b">
        <f t="shared" si="64"/>
        <v>1</v>
      </c>
    </row>
    <row r="829" spans="1:10" x14ac:dyDescent="0.25">
      <c r="A829">
        <v>148</v>
      </c>
      <c r="B829" t="s">
        <v>7</v>
      </c>
      <c r="C829" s="3">
        <v>39977.508460648147</v>
      </c>
      <c r="D829" s="3">
        <v>39977.532546296294</v>
      </c>
      <c r="E829" s="2">
        <f t="shared" si="60"/>
        <v>2.4085648146865424E-2</v>
      </c>
      <c r="F829" t="str">
        <f>CONCATENATE(INDEX(Telefonkönyv!$A$2:$A$63,MATCH('Hívások (3)'!A829,Telefonkönyv!$C$2:$C$63,0))," ",INDEX(Telefonkönyv!$B$2:$B$63,MATCH('Hívások (3)'!A829,Telefonkönyv!$C$2:$C$63,0)))</f>
        <v>Mester Zsuzsa középvezető</v>
      </c>
      <c r="G829" s="5">
        <f t="shared" si="61"/>
        <v>2675</v>
      </c>
      <c r="H829" s="11" t="b">
        <f t="shared" si="62"/>
        <v>0</v>
      </c>
      <c r="I829" s="11" t="b">
        <f t="shared" si="63"/>
        <v>0</v>
      </c>
      <c r="J829" s="11" t="b">
        <f t="shared" si="64"/>
        <v>1</v>
      </c>
    </row>
    <row r="830" spans="1:10" x14ac:dyDescent="0.25">
      <c r="A830">
        <v>130</v>
      </c>
      <c r="B830" t="s">
        <v>10</v>
      </c>
      <c r="C830" s="3">
        <v>39977.510625000003</v>
      </c>
      <c r="D830" s="3">
        <v>39977.540497685186</v>
      </c>
      <c r="E830" s="2">
        <f t="shared" si="60"/>
        <v>2.9872685183363501E-2</v>
      </c>
      <c r="F830" t="str">
        <f>CONCATENATE(INDEX(Telefonkönyv!$A$2:$A$63,MATCH('Hívások (3)'!A830,Telefonkönyv!$C$2:$C$63,0))," ",INDEX(Telefonkönyv!$B$2:$B$63,MATCH('Hívások (3)'!A830,Telefonkönyv!$C$2:$C$63,0)))</f>
        <v>Gál Zsuzsa ügyintéző</v>
      </c>
      <c r="G830" s="5">
        <f t="shared" si="61"/>
        <v>3800</v>
      </c>
      <c r="H830" s="11" t="b">
        <f t="shared" si="62"/>
        <v>0</v>
      </c>
      <c r="I830" s="11" t="b">
        <f t="shared" si="63"/>
        <v>0</v>
      </c>
      <c r="J830" s="11" t="b">
        <f t="shared" si="64"/>
        <v>1</v>
      </c>
    </row>
    <row r="831" spans="1:10" x14ac:dyDescent="0.25">
      <c r="A831">
        <v>106</v>
      </c>
      <c r="B831" t="s">
        <v>8</v>
      </c>
      <c r="C831" s="3">
        <v>39977.511180555557</v>
      </c>
      <c r="D831" s="3">
        <v>39977.511469907404</v>
      </c>
      <c r="E831" s="2">
        <f t="shared" si="60"/>
        <v>2.8935184673173353E-4</v>
      </c>
      <c r="F831" t="str">
        <f>CONCATENATE(INDEX(Telefonkönyv!$A$2:$A$63,MATCH('Hívások (3)'!A831,Telefonkönyv!$C$2:$C$63,0))," ",INDEX(Telefonkönyv!$B$2:$B$63,MATCH('Hívások (3)'!A831,Telefonkönyv!$C$2:$C$63,0)))</f>
        <v>Kalincsák Hanga ügyintéző</v>
      </c>
      <c r="G831" s="5">
        <f t="shared" si="61"/>
        <v>125</v>
      </c>
      <c r="H831" s="11" t="b">
        <f t="shared" si="62"/>
        <v>0</v>
      </c>
      <c r="I831" s="11" t="b">
        <f t="shared" si="63"/>
        <v>0</v>
      </c>
      <c r="J831" s="11" t="b">
        <f t="shared" si="64"/>
        <v>1</v>
      </c>
    </row>
    <row r="832" spans="1:10" x14ac:dyDescent="0.25">
      <c r="A832">
        <v>151</v>
      </c>
      <c r="B832" t="s">
        <v>15</v>
      </c>
      <c r="C832" s="3">
        <v>39977.512569444443</v>
      </c>
      <c r="D832" s="3">
        <v>39977.550902777781</v>
      </c>
      <c r="E832" s="2">
        <f t="shared" si="60"/>
        <v>3.8333333337504882E-2</v>
      </c>
      <c r="F832" t="str">
        <f>CONCATENATE(INDEX(Telefonkönyv!$A$2:$A$63,MATCH('Hívások (3)'!A832,Telefonkönyv!$C$2:$C$63,0))," ",INDEX(Telefonkönyv!$B$2:$B$63,MATCH('Hívások (3)'!A832,Telefonkönyv!$C$2:$C$63,0)))</f>
        <v>Lovas Helga ügyintéző</v>
      </c>
      <c r="G832" s="5">
        <f t="shared" si="61"/>
        <v>4820</v>
      </c>
      <c r="H832" s="11" t="b">
        <f t="shared" si="62"/>
        <v>0</v>
      </c>
      <c r="I832" s="11" t="b">
        <f t="shared" si="63"/>
        <v>0</v>
      </c>
      <c r="J832" s="11" t="b">
        <f t="shared" si="64"/>
        <v>1</v>
      </c>
    </row>
    <row r="833" spans="1:10" x14ac:dyDescent="0.25">
      <c r="A833">
        <v>145</v>
      </c>
      <c r="B833" t="s">
        <v>12</v>
      </c>
      <c r="C833" s="3">
        <v>39977.514374999999</v>
      </c>
      <c r="D833" s="3">
        <v>39977.517152777778</v>
      </c>
      <c r="E833" s="2">
        <f t="shared" si="60"/>
        <v>2.7777777795563452E-3</v>
      </c>
      <c r="F833" t="str">
        <f>CONCATENATE(INDEX(Telefonkönyv!$A$2:$A$63,MATCH('Hívások (3)'!A833,Telefonkönyv!$C$2:$C$63,0))," ",INDEX(Telefonkönyv!$B$2:$B$63,MATCH('Hívások (3)'!A833,Telefonkönyv!$C$2:$C$63,0)))</f>
        <v>Bednai Linda ügyintéző</v>
      </c>
      <c r="G833" s="5">
        <f t="shared" si="61"/>
        <v>350</v>
      </c>
      <c r="H833" s="11" t="b">
        <f t="shared" si="62"/>
        <v>0</v>
      </c>
      <c r="I833" s="11" t="b">
        <f t="shared" si="63"/>
        <v>0</v>
      </c>
      <c r="J833" s="11" t="b">
        <f t="shared" si="64"/>
        <v>1</v>
      </c>
    </row>
    <row r="834" spans="1:10" x14ac:dyDescent="0.25">
      <c r="A834">
        <v>123</v>
      </c>
      <c r="B834" t="s">
        <v>7</v>
      </c>
      <c r="C834" s="3">
        <v>39977.520254629628</v>
      </c>
      <c r="D834" s="3">
        <v>39977.534212962964</v>
      </c>
      <c r="E834" s="2">
        <f t="shared" si="60"/>
        <v>1.3958333336631767E-2</v>
      </c>
      <c r="F834" t="str">
        <f>CONCATENATE(INDEX(Telefonkönyv!$A$2:$A$63,MATCH('Hívások (3)'!A834,Telefonkönyv!$C$2:$C$63,0))," ",INDEX(Telefonkönyv!$B$2:$B$63,MATCH('Hívások (3)'!A834,Telefonkönyv!$C$2:$C$63,0)))</f>
        <v>Juhász Andrea ügyintéző</v>
      </c>
      <c r="G834" s="5">
        <f t="shared" si="61"/>
        <v>1625</v>
      </c>
      <c r="H834" s="11" t="b">
        <f t="shared" si="62"/>
        <v>0</v>
      </c>
      <c r="I834" s="11" t="b">
        <f t="shared" si="63"/>
        <v>0</v>
      </c>
      <c r="J834" s="11" t="b">
        <f t="shared" si="64"/>
        <v>1</v>
      </c>
    </row>
    <row r="835" spans="1:10" x14ac:dyDescent="0.25">
      <c r="A835">
        <v>145</v>
      </c>
      <c r="B835" t="s">
        <v>12</v>
      </c>
      <c r="C835" s="3">
        <v>39977.52684027778</v>
      </c>
      <c r="D835" s="3">
        <v>39977.539467592593</v>
      </c>
      <c r="E835" s="2">
        <f t="shared" ref="E835:E898" si="65">D835-C835</f>
        <v>1.2627314812561963E-2</v>
      </c>
      <c r="F835" t="str">
        <f>CONCATENATE(INDEX(Telefonkönyv!$A$2:$A$63,MATCH('Hívások (3)'!A835,Telefonkönyv!$C$2:$C$63,0))," ",INDEX(Telefonkönyv!$B$2:$B$63,MATCH('Hívások (3)'!A835,Telefonkönyv!$C$2:$C$63,0)))</f>
        <v>Bednai Linda ügyintéző</v>
      </c>
      <c r="G835" s="5">
        <f t="shared" ref="G835:G898" si="66">VLOOKUP(B835,$S$2:$V$13,3,FALSE)+IF(SECOND(E835)=0,MINUTE(E835),MINUTE(E835)+1)*VLOOKUP(B835,$S$2:$V$13,4,FALSE)</f>
        <v>1475</v>
      </c>
      <c r="H835" s="11" t="b">
        <f t="shared" ref="H835:H898" si="67">AND(HOUR($C835)+VLOOKUP($B835,$S$2:$T$13,2,FALSE)&lt;9,HOUR($D835)+VLOOKUP($B835,$S$2:$T$13,2,FALSE)&gt;=9)</f>
        <v>0</v>
      </c>
      <c r="I835" s="11" t="b">
        <f t="shared" ref="I835:I898" si="68">AND( OR( HOUR($C835)+VLOOKUP($B835,$S$2:$T$13,2,FALSE)&lt;17, AND(HOUR($C835)+VLOOKUP($B835,$S$2:$T$13,2,FALSE)=17,MINUTE($C835)=0,SECOND($C835)=0) ), AND( HOUR($D835)+VLOOKUP($B835,$S$2:$T$13,2,FALSE)=17, OR(MINUTE($D835)&lt;&gt;0,SECOND($D835)&lt;&gt;0) ) )</f>
        <v>0</v>
      </c>
      <c r="J835" s="11" t="b">
        <f t="shared" ref="J835:J898" si="69">OR(OR(HOUR($C835)+VLOOKUP($B835,$S$2:$T$13,2,FALSE)&gt;17,AND(HOUR($C835)+VLOOKUP($B835,$S$2:$T$13,2,FALSE)=17,OR(MINUTE($C835)&gt;0,SECOND($C835)&gt;0)),HOUR($D835)+VLOOKUP($B835,$S$2:$T$13,2,FALSE)&lt;9))</f>
        <v>1</v>
      </c>
    </row>
    <row r="836" spans="1:10" x14ac:dyDescent="0.25">
      <c r="A836">
        <v>161</v>
      </c>
      <c r="B836" t="s">
        <v>9</v>
      </c>
      <c r="C836" s="3">
        <v>39977.527916666666</v>
      </c>
      <c r="D836" s="3">
        <v>39977.567337962966</v>
      </c>
      <c r="E836" s="2">
        <f t="shared" si="65"/>
        <v>3.942129630013369E-2</v>
      </c>
      <c r="F836" t="str">
        <f>CONCATENATE(INDEX(Telefonkönyv!$A$2:$A$63,MATCH('Hívások (3)'!A836,Telefonkönyv!$C$2:$C$63,0))," ",INDEX(Telefonkönyv!$B$2:$B$63,MATCH('Hívások (3)'!A836,Telefonkönyv!$C$2:$C$63,0)))</f>
        <v>Gál Pál ügyintéző</v>
      </c>
      <c r="G836" s="5">
        <f t="shared" si="66"/>
        <v>4325</v>
      </c>
      <c r="H836" s="11" t="b">
        <f t="shared" si="67"/>
        <v>0</v>
      </c>
      <c r="I836" s="11" t="b">
        <f t="shared" si="68"/>
        <v>0</v>
      </c>
      <c r="J836" s="11" t="b">
        <f t="shared" si="69"/>
        <v>1</v>
      </c>
    </row>
    <row r="837" spans="1:10" x14ac:dyDescent="0.25">
      <c r="A837">
        <v>154</v>
      </c>
      <c r="B837" t="s">
        <v>8</v>
      </c>
      <c r="C837" s="3">
        <v>39977.535763888889</v>
      </c>
      <c r="D837" s="3">
        <v>39977.574143518519</v>
      </c>
      <c r="E837" s="2">
        <f t="shared" si="65"/>
        <v>3.8379629630071577E-2</v>
      </c>
      <c r="F837" t="str">
        <f>CONCATENATE(INDEX(Telefonkönyv!$A$2:$A$63,MATCH('Hívások (3)'!A837,Telefonkönyv!$C$2:$C$63,0))," ",INDEX(Telefonkönyv!$B$2:$B$63,MATCH('Hívások (3)'!A837,Telefonkönyv!$C$2:$C$63,0)))</f>
        <v>Bozsó Bálint ügyintéző</v>
      </c>
      <c r="G837" s="5">
        <f t="shared" si="66"/>
        <v>4525</v>
      </c>
      <c r="H837" s="11" t="b">
        <f t="shared" si="67"/>
        <v>1</v>
      </c>
      <c r="I837" s="11" t="b">
        <f t="shared" si="68"/>
        <v>0</v>
      </c>
      <c r="J837" s="11" t="b">
        <f t="shared" si="69"/>
        <v>0</v>
      </c>
    </row>
    <row r="838" spans="1:10" x14ac:dyDescent="0.25">
      <c r="A838">
        <v>113</v>
      </c>
      <c r="B838" t="s">
        <v>7</v>
      </c>
      <c r="C838" s="3">
        <v>39977.536747685182</v>
      </c>
      <c r="D838" s="3">
        <v>39977.575787037036</v>
      </c>
      <c r="E838" s="2">
        <f t="shared" si="65"/>
        <v>3.9039351853716653E-2</v>
      </c>
      <c r="F838" t="str">
        <f>CONCATENATE(INDEX(Telefonkönyv!$A$2:$A$63,MATCH('Hívások (3)'!A838,Telefonkönyv!$C$2:$C$63,0))," ",INDEX(Telefonkönyv!$B$2:$B$63,MATCH('Hívások (3)'!A838,Telefonkönyv!$C$2:$C$63,0)))</f>
        <v>Toldi Tamás ügyintéző</v>
      </c>
      <c r="G838" s="5">
        <f t="shared" si="66"/>
        <v>4325</v>
      </c>
      <c r="H838" s="11" t="b">
        <f t="shared" si="67"/>
        <v>0</v>
      </c>
      <c r="I838" s="11" t="b">
        <f t="shared" si="68"/>
        <v>0</v>
      </c>
      <c r="J838" s="11" t="b">
        <f t="shared" si="69"/>
        <v>1</v>
      </c>
    </row>
    <row r="839" spans="1:10" x14ac:dyDescent="0.25">
      <c r="A839">
        <v>114</v>
      </c>
      <c r="B839" t="s">
        <v>11</v>
      </c>
      <c r="C839" s="3">
        <v>39977.539247685185</v>
      </c>
      <c r="D839" s="3">
        <v>39977.543298611112</v>
      </c>
      <c r="E839" s="2">
        <f t="shared" si="65"/>
        <v>4.0509259270038456E-3</v>
      </c>
      <c r="F839" t="str">
        <f>CONCATENATE(INDEX(Telefonkönyv!$A$2:$A$63,MATCH('Hívások (3)'!A839,Telefonkönyv!$C$2:$C$63,0))," ",INDEX(Telefonkönyv!$B$2:$B$63,MATCH('Hívások (3)'!A839,Telefonkönyv!$C$2:$C$63,0)))</f>
        <v>Bakonyi Mátyás ügyintéző</v>
      </c>
      <c r="G839" s="5">
        <f t="shared" si="66"/>
        <v>525</v>
      </c>
      <c r="H839" s="11" t="b">
        <f t="shared" si="67"/>
        <v>0</v>
      </c>
      <c r="I839" s="11" t="b">
        <f t="shared" si="68"/>
        <v>0</v>
      </c>
      <c r="J839" s="11" t="b">
        <f t="shared" si="69"/>
        <v>1</v>
      </c>
    </row>
    <row r="840" spans="1:10" x14ac:dyDescent="0.25">
      <c r="A840">
        <v>112</v>
      </c>
      <c r="B840" t="s">
        <v>13</v>
      </c>
      <c r="C840" s="3">
        <v>39977.541932870372</v>
      </c>
      <c r="D840" s="3">
        <v>39977.546643518515</v>
      </c>
      <c r="E840" s="2">
        <f t="shared" si="65"/>
        <v>4.7106481433729641E-3</v>
      </c>
      <c r="F840" t="str">
        <f>CONCATENATE(INDEX(Telefonkönyv!$A$2:$A$63,MATCH('Hívások (3)'!A840,Telefonkönyv!$C$2:$C$63,0))," ",INDEX(Telefonkönyv!$B$2:$B$63,MATCH('Hívások (3)'!A840,Telefonkönyv!$C$2:$C$63,0)))</f>
        <v>Tóth Vanda ügyintéző</v>
      </c>
      <c r="G840" s="5">
        <f t="shared" si="66"/>
        <v>605</v>
      </c>
      <c r="H840" s="11" t="b">
        <f t="shared" si="67"/>
        <v>0</v>
      </c>
      <c r="I840" s="11" t="b">
        <f t="shared" si="68"/>
        <v>0</v>
      </c>
      <c r="J840" s="11" t="b">
        <f t="shared" si="69"/>
        <v>1</v>
      </c>
    </row>
    <row r="841" spans="1:10" x14ac:dyDescent="0.25">
      <c r="A841">
        <v>118</v>
      </c>
      <c r="B841" t="s">
        <v>5</v>
      </c>
      <c r="C841" s="3">
        <v>39977.543564814812</v>
      </c>
      <c r="D841" s="3">
        <v>39977.551354166666</v>
      </c>
      <c r="E841" s="2">
        <f t="shared" si="65"/>
        <v>7.7893518537166528E-3</v>
      </c>
      <c r="F841" t="str">
        <f>CONCATENATE(INDEX(Telefonkönyv!$A$2:$A$63,MATCH('Hívások (3)'!A841,Telefonkönyv!$C$2:$C$63,0))," ",INDEX(Telefonkönyv!$B$2:$B$63,MATCH('Hívások (3)'!A841,Telefonkönyv!$C$2:$C$63,0)))</f>
        <v>Ondrejó Anna ügyintéző</v>
      </c>
      <c r="G841" s="5">
        <f t="shared" si="66"/>
        <v>1005</v>
      </c>
      <c r="H841" s="11" t="b">
        <f t="shared" si="67"/>
        <v>0</v>
      </c>
      <c r="I841" s="11" t="b">
        <f t="shared" si="68"/>
        <v>0</v>
      </c>
      <c r="J841" s="11" t="b">
        <f t="shared" si="69"/>
        <v>0</v>
      </c>
    </row>
    <row r="842" spans="1:10" x14ac:dyDescent="0.25">
      <c r="A842">
        <v>116</v>
      </c>
      <c r="B842" t="s">
        <v>9</v>
      </c>
      <c r="C842" s="3">
        <v>39977.544618055559</v>
      </c>
      <c r="D842" s="3">
        <v>39977.55128472222</v>
      </c>
      <c r="E842" s="2">
        <f t="shared" si="65"/>
        <v>6.6666666607488878E-3</v>
      </c>
      <c r="F842" t="str">
        <f>CONCATENATE(INDEX(Telefonkönyv!$A$2:$A$63,MATCH('Hívások (3)'!A842,Telefonkönyv!$C$2:$C$63,0))," ",INDEX(Telefonkönyv!$B$2:$B$63,MATCH('Hívások (3)'!A842,Telefonkönyv!$C$2:$C$63,0)))</f>
        <v>Mák Anna ügyintéző</v>
      </c>
      <c r="G842" s="5">
        <f t="shared" si="66"/>
        <v>800</v>
      </c>
      <c r="H842" s="11" t="b">
        <f t="shared" si="67"/>
        <v>0</v>
      </c>
      <c r="I842" s="11" t="b">
        <f t="shared" si="68"/>
        <v>0</v>
      </c>
      <c r="J842" s="11" t="b">
        <f t="shared" si="69"/>
        <v>1</v>
      </c>
    </row>
    <row r="843" spans="1:10" x14ac:dyDescent="0.25">
      <c r="A843">
        <v>148</v>
      </c>
      <c r="B843" t="s">
        <v>8</v>
      </c>
      <c r="C843" s="3">
        <v>39977.548101851855</v>
      </c>
      <c r="D843" s="3">
        <v>39977.572314814817</v>
      </c>
      <c r="E843" s="2">
        <f t="shared" si="65"/>
        <v>2.421296296233777E-2</v>
      </c>
      <c r="F843" t="str">
        <f>CONCATENATE(INDEX(Telefonkönyv!$A$2:$A$63,MATCH('Hívások (3)'!A843,Telefonkönyv!$C$2:$C$63,0))," ",INDEX(Telefonkönyv!$B$2:$B$63,MATCH('Hívások (3)'!A843,Telefonkönyv!$C$2:$C$63,0)))</f>
        <v>Mester Zsuzsa középvezető</v>
      </c>
      <c r="G843" s="5">
        <f t="shared" si="66"/>
        <v>2845</v>
      </c>
      <c r="H843" s="11" t="b">
        <f t="shared" si="67"/>
        <v>0</v>
      </c>
      <c r="I843" s="11" t="b">
        <f t="shared" si="68"/>
        <v>0</v>
      </c>
      <c r="J843" s="11" t="b">
        <f t="shared" si="69"/>
        <v>0</v>
      </c>
    </row>
    <row r="844" spans="1:10" x14ac:dyDescent="0.25">
      <c r="A844">
        <v>116</v>
      </c>
      <c r="B844" t="s">
        <v>9</v>
      </c>
      <c r="C844" s="3">
        <v>39977.55232638889</v>
      </c>
      <c r="D844" s="3">
        <v>39977.57607638889</v>
      </c>
      <c r="E844" s="2">
        <f t="shared" si="65"/>
        <v>2.3750000000291038E-2</v>
      </c>
      <c r="F844" t="str">
        <f>CONCATENATE(INDEX(Telefonkönyv!$A$2:$A$63,MATCH('Hívások (3)'!A844,Telefonkönyv!$C$2:$C$63,0))," ",INDEX(Telefonkönyv!$B$2:$B$63,MATCH('Hívások (3)'!A844,Telefonkönyv!$C$2:$C$63,0)))</f>
        <v>Mák Anna ügyintéző</v>
      </c>
      <c r="G844" s="5">
        <f t="shared" si="66"/>
        <v>2675</v>
      </c>
      <c r="H844" s="11" t="b">
        <f t="shared" si="67"/>
        <v>0</v>
      </c>
      <c r="I844" s="11" t="b">
        <f t="shared" si="68"/>
        <v>0</v>
      </c>
      <c r="J844" s="11" t="b">
        <f t="shared" si="69"/>
        <v>1</v>
      </c>
    </row>
    <row r="845" spans="1:10" x14ac:dyDescent="0.25">
      <c r="A845">
        <v>129</v>
      </c>
      <c r="B845" t="s">
        <v>5</v>
      </c>
      <c r="C845" s="3">
        <v>39977.554166666669</v>
      </c>
      <c r="D845" s="3">
        <v>39977.584999999999</v>
      </c>
      <c r="E845" s="2">
        <f t="shared" si="65"/>
        <v>3.0833333330519963E-2</v>
      </c>
      <c r="F845" t="str">
        <f>CONCATENATE(INDEX(Telefonkönyv!$A$2:$A$63,MATCH('Hívások (3)'!A845,Telefonkönyv!$C$2:$C$63,0))," ",INDEX(Telefonkönyv!$B$2:$B$63,MATCH('Hívások (3)'!A845,Telefonkönyv!$C$2:$C$63,0)))</f>
        <v>Huszár Ildikó középvezető</v>
      </c>
      <c r="G845" s="5">
        <f t="shared" si="66"/>
        <v>3645</v>
      </c>
      <c r="H845" s="11" t="b">
        <f t="shared" si="67"/>
        <v>0</v>
      </c>
      <c r="I845" s="11" t="b">
        <f t="shared" si="68"/>
        <v>0</v>
      </c>
      <c r="J845" s="11" t="b">
        <f t="shared" si="69"/>
        <v>0</v>
      </c>
    </row>
    <row r="846" spans="1:10" x14ac:dyDescent="0.25">
      <c r="A846">
        <v>121</v>
      </c>
      <c r="B846" t="s">
        <v>7</v>
      </c>
      <c r="C846" s="3">
        <v>39977.558993055558</v>
      </c>
      <c r="D846" s="3">
        <v>39977.562997685185</v>
      </c>
      <c r="E846" s="2">
        <f t="shared" si="65"/>
        <v>4.0046296271611936E-3</v>
      </c>
      <c r="F846" t="str">
        <f>CONCATENATE(INDEX(Telefonkönyv!$A$2:$A$63,MATCH('Hívások (3)'!A846,Telefonkönyv!$C$2:$C$63,0))," ",INDEX(Telefonkönyv!$B$2:$B$63,MATCH('Hívások (3)'!A846,Telefonkönyv!$C$2:$C$63,0)))</f>
        <v>Palles Katalin ügyintéző</v>
      </c>
      <c r="G846" s="5">
        <f t="shared" si="66"/>
        <v>500</v>
      </c>
      <c r="H846" s="11" t="b">
        <f t="shared" si="67"/>
        <v>0</v>
      </c>
      <c r="I846" s="11" t="b">
        <f t="shared" si="68"/>
        <v>0</v>
      </c>
      <c r="J846" s="11" t="b">
        <f t="shared" si="69"/>
        <v>1</v>
      </c>
    </row>
    <row r="847" spans="1:10" x14ac:dyDescent="0.25">
      <c r="A847">
        <v>128</v>
      </c>
      <c r="B847" t="s">
        <v>4</v>
      </c>
      <c r="C847" s="3">
        <v>39977.561006944445</v>
      </c>
      <c r="D847" s="3">
        <v>39977.594421296293</v>
      </c>
      <c r="E847" s="2">
        <f t="shared" si="65"/>
        <v>3.3414351848477963E-2</v>
      </c>
      <c r="F847" t="str">
        <f>CONCATENATE(INDEX(Telefonkönyv!$A$2:$A$63,MATCH('Hívások (3)'!A847,Telefonkönyv!$C$2:$C$63,0))," ",INDEX(Telefonkönyv!$B$2:$B$63,MATCH('Hívások (3)'!A847,Telefonkönyv!$C$2:$C$63,0)))</f>
        <v>Fogarasi Éva ügyintéző</v>
      </c>
      <c r="G847" s="5">
        <f t="shared" si="66"/>
        <v>3490</v>
      </c>
      <c r="H847" s="11" t="b">
        <f t="shared" si="67"/>
        <v>0</v>
      </c>
      <c r="I847" s="11" t="b">
        <f t="shared" si="68"/>
        <v>0</v>
      </c>
      <c r="J847" s="11" t="b">
        <f t="shared" si="69"/>
        <v>1</v>
      </c>
    </row>
    <row r="848" spans="1:10" x14ac:dyDescent="0.25">
      <c r="A848">
        <v>106</v>
      </c>
      <c r="B848" t="s">
        <v>8</v>
      </c>
      <c r="C848" s="3">
        <v>39977.562118055554</v>
      </c>
      <c r="D848" s="3">
        <v>39977.573657407411</v>
      </c>
      <c r="E848" s="2">
        <f t="shared" si="65"/>
        <v>1.1539351857209112E-2</v>
      </c>
      <c r="F848" t="str">
        <f>CONCATENATE(INDEX(Telefonkönyv!$A$2:$A$63,MATCH('Hívások (3)'!A848,Telefonkönyv!$C$2:$C$63,0))," ",INDEX(Telefonkönyv!$B$2:$B$63,MATCH('Hívások (3)'!A848,Telefonkönyv!$C$2:$C$63,0)))</f>
        <v>Kalincsák Hanga ügyintéző</v>
      </c>
      <c r="G848" s="5">
        <f t="shared" si="66"/>
        <v>1405</v>
      </c>
      <c r="H848" s="11" t="b">
        <f t="shared" si="67"/>
        <v>0</v>
      </c>
      <c r="I848" s="11" t="b">
        <f t="shared" si="68"/>
        <v>0</v>
      </c>
      <c r="J848" s="11" t="b">
        <f t="shared" si="69"/>
        <v>0</v>
      </c>
    </row>
    <row r="849" spans="1:10" x14ac:dyDescent="0.25">
      <c r="A849">
        <v>124</v>
      </c>
      <c r="B849" t="s">
        <v>13</v>
      </c>
      <c r="C849" s="3">
        <v>39977.562152777777</v>
      </c>
      <c r="D849" s="3">
        <v>39977.602442129632</v>
      </c>
      <c r="E849" s="2">
        <f t="shared" si="65"/>
        <v>4.0289351854880806E-2</v>
      </c>
      <c r="F849" t="str">
        <f>CONCATENATE(INDEX(Telefonkönyv!$A$2:$A$63,MATCH('Hívások (3)'!A849,Telefonkönyv!$C$2:$C$63,0))," ",INDEX(Telefonkönyv!$B$2:$B$63,MATCH('Hívások (3)'!A849,Telefonkönyv!$C$2:$C$63,0)))</f>
        <v>Gelencsér László ügyintéző</v>
      </c>
      <c r="G849" s="5">
        <f t="shared" si="66"/>
        <v>4765</v>
      </c>
      <c r="H849" s="11" t="b">
        <f t="shared" si="67"/>
        <v>0</v>
      </c>
      <c r="I849" s="11" t="b">
        <f t="shared" si="68"/>
        <v>0</v>
      </c>
      <c r="J849" s="11" t="b">
        <f t="shared" si="69"/>
        <v>1</v>
      </c>
    </row>
    <row r="850" spans="1:10" x14ac:dyDescent="0.25">
      <c r="A850">
        <v>140</v>
      </c>
      <c r="B850" t="s">
        <v>5</v>
      </c>
      <c r="C850" s="3">
        <v>39977.571759259263</v>
      </c>
      <c r="D850" s="3">
        <v>39977.596550925926</v>
      </c>
      <c r="E850" s="2">
        <f t="shared" si="65"/>
        <v>2.4791666663077194E-2</v>
      </c>
      <c r="F850" t="str">
        <f>CONCATENATE(INDEX(Telefonkönyv!$A$2:$A$63,MATCH('Hívások (3)'!A850,Telefonkönyv!$C$2:$C$63,0))," ",INDEX(Telefonkönyv!$B$2:$B$63,MATCH('Hívások (3)'!A850,Telefonkönyv!$C$2:$C$63,0)))</f>
        <v>Szunomár Flóra ügyintéző</v>
      </c>
      <c r="G850" s="5">
        <f t="shared" si="66"/>
        <v>2925</v>
      </c>
      <c r="H850" s="11" t="b">
        <f t="shared" si="67"/>
        <v>0</v>
      </c>
      <c r="I850" s="11" t="b">
        <f t="shared" si="68"/>
        <v>0</v>
      </c>
      <c r="J850" s="11" t="b">
        <f t="shared" si="69"/>
        <v>0</v>
      </c>
    </row>
    <row r="851" spans="1:10" x14ac:dyDescent="0.25">
      <c r="A851">
        <v>134</v>
      </c>
      <c r="B851" t="s">
        <v>4</v>
      </c>
      <c r="C851" s="3">
        <v>39977.572685185187</v>
      </c>
      <c r="D851" s="3">
        <v>39977.579872685186</v>
      </c>
      <c r="E851" s="2">
        <f t="shared" si="65"/>
        <v>7.1874999994179234E-3</v>
      </c>
      <c r="F851" t="str">
        <f>CONCATENATE(INDEX(Telefonkönyv!$A$2:$A$63,MATCH('Hívások (3)'!A851,Telefonkönyv!$C$2:$C$63,0))," ",INDEX(Telefonkönyv!$B$2:$B$63,MATCH('Hívások (3)'!A851,Telefonkönyv!$C$2:$C$63,0)))</f>
        <v>Kurinyec Kinga ügyintéző</v>
      </c>
      <c r="G851" s="5">
        <f t="shared" si="66"/>
        <v>830</v>
      </c>
      <c r="H851" s="11" t="b">
        <f t="shared" si="67"/>
        <v>0</v>
      </c>
      <c r="I851" s="11" t="b">
        <f t="shared" si="68"/>
        <v>0</v>
      </c>
      <c r="J851" s="11" t="b">
        <f t="shared" si="69"/>
        <v>1</v>
      </c>
    </row>
    <row r="852" spans="1:10" x14ac:dyDescent="0.25">
      <c r="A852">
        <v>130</v>
      </c>
      <c r="B852" t="s">
        <v>10</v>
      </c>
      <c r="C852" s="3">
        <v>39977.57335648148</v>
      </c>
      <c r="D852" s="3">
        <v>39977.589062500003</v>
      </c>
      <c r="E852" s="2">
        <f t="shared" si="65"/>
        <v>1.5706018522905651E-2</v>
      </c>
      <c r="F852" t="str">
        <f>CONCATENATE(INDEX(Telefonkönyv!$A$2:$A$63,MATCH('Hívások (3)'!A852,Telefonkönyv!$C$2:$C$63,0))," ",INDEX(Telefonkönyv!$B$2:$B$63,MATCH('Hívások (3)'!A852,Telefonkönyv!$C$2:$C$63,0)))</f>
        <v>Gál Zsuzsa ügyintéző</v>
      </c>
      <c r="G852" s="5">
        <f t="shared" si="66"/>
        <v>2015</v>
      </c>
      <c r="H852" s="11" t="b">
        <f t="shared" si="67"/>
        <v>1</v>
      </c>
      <c r="I852" s="11" t="b">
        <f t="shared" si="68"/>
        <v>0</v>
      </c>
      <c r="J852" s="11" t="b">
        <f t="shared" si="69"/>
        <v>0</v>
      </c>
    </row>
    <row r="853" spans="1:10" x14ac:dyDescent="0.25">
      <c r="A853">
        <v>160</v>
      </c>
      <c r="B853" t="s">
        <v>14</v>
      </c>
      <c r="C853" s="3">
        <v>39977.57534722222</v>
      </c>
      <c r="D853" s="3">
        <v>39977.576435185183</v>
      </c>
      <c r="E853" s="2">
        <f t="shared" si="65"/>
        <v>1.0879629626288079E-3</v>
      </c>
      <c r="F853" t="str">
        <f>CONCATENATE(INDEX(Telefonkönyv!$A$2:$A$63,MATCH('Hívások (3)'!A853,Telefonkönyv!$C$2:$C$63,0))," ",INDEX(Telefonkönyv!$B$2:$B$63,MATCH('Hívások (3)'!A853,Telefonkönyv!$C$2:$C$63,0)))</f>
        <v>Fosztó Gábor ügyintéző</v>
      </c>
      <c r="G853" s="5">
        <f t="shared" si="66"/>
        <v>205</v>
      </c>
      <c r="H853" s="11" t="b">
        <f t="shared" si="67"/>
        <v>0</v>
      </c>
      <c r="I853" s="11" t="b">
        <f t="shared" si="68"/>
        <v>0</v>
      </c>
      <c r="J853" s="11" t="b">
        <f t="shared" si="69"/>
        <v>0</v>
      </c>
    </row>
    <row r="854" spans="1:10" x14ac:dyDescent="0.25">
      <c r="A854">
        <v>153</v>
      </c>
      <c r="B854" t="s">
        <v>7</v>
      </c>
      <c r="C854" s="3">
        <v>39977.577662037038</v>
      </c>
      <c r="D854" s="3">
        <v>39977.599699074075</v>
      </c>
      <c r="E854" s="2">
        <f t="shared" si="65"/>
        <v>2.2037037037080154E-2</v>
      </c>
      <c r="F854" t="str">
        <f>CONCATENATE(INDEX(Telefonkönyv!$A$2:$A$63,MATCH('Hívások (3)'!A854,Telefonkönyv!$C$2:$C$63,0))," ",INDEX(Telefonkönyv!$B$2:$B$63,MATCH('Hívások (3)'!A854,Telefonkönyv!$C$2:$C$63,0)))</f>
        <v>Bozsó Zsolt ügyintéző</v>
      </c>
      <c r="G854" s="5">
        <f t="shared" si="66"/>
        <v>2450</v>
      </c>
      <c r="H854" s="11" t="b">
        <f t="shared" si="67"/>
        <v>1</v>
      </c>
      <c r="I854" s="11" t="b">
        <f t="shared" si="68"/>
        <v>0</v>
      </c>
      <c r="J854" s="11" t="b">
        <f t="shared" si="69"/>
        <v>0</v>
      </c>
    </row>
    <row r="855" spans="1:10" x14ac:dyDescent="0.25">
      <c r="A855">
        <v>126</v>
      </c>
      <c r="B855" t="s">
        <v>4</v>
      </c>
      <c r="C855" s="3">
        <v>39977.579259259262</v>
      </c>
      <c r="D855" s="3">
        <v>39977.614837962959</v>
      </c>
      <c r="E855" s="2">
        <f t="shared" si="65"/>
        <v>3.5578703696955927E-2</v>
      </c>
      <c r="F855" t="str">
        <f>CONCATENATE(INDEX(Telefonkönyv!$A$2:$A$63,MATCH('Hívások (3)'!A855,Telefonkönyv!$C$2:$C$63,0))," ",INDEX(Telefonkönyv!$B$2:$B$63,MATCH('Hívások (3)'!A855,Telefonkönyv!$C$2:$C$63,0)))</f>
        <v>Hadviga Márton ügyintéző</v>
      </c>
      <c r="G855" s="5">
        <f t="shared" si="66"/>
        <v>3700</v>
      </c>
      <c r="H855" s="11" t="b">
        <f t="shared" si="67"/>
        <v>0</v>
      </c>
      <c r="I855" s="11" t="b">
        <f t="shared" si="68"/>
        <v>0</v>
      </c>
      <c r="J855" s="11" t="b">
        <f t="shared" si="69"/>
        <v>1</v>
      </c>
    </row>
    <row r="856" spans="1:10" x14ac:dyDescent="0.25">
      <c r="A856">
        <v>134</v>
      </c>
      <c r="B856" t="s">
        <v>4</v>
      </c>
      <c r="C856" s="3">
        <v>39977.583738425928</v>
      </c>
      <c r="D856" s="3">
        <v>39977.59065972222</v>
      </c>
      <c r="E856" s="2">
        <f t="shared" si="65"/>
        <v>6.9212962916935794E-3</v>
      </c>
      <c r="F856" t="str">
        <f>CONCATENATE(INDEX(Telefonkönyv!$A$2:$A$63,MATCH('Hívások (3)'!A856,Telefonkönyv!$C$2:$C$63,0))," ",INDEX(Telefonkönyv!$B$2:$B$63,MATCH('Hívások (3)'!A856,Telefonkönyv!$C$2:$C$63,0)))</f>
        <v>Kurinyec Kinga ügyintéző</v>
      </c>
      <c r="G856" s="5">
        <f t="shared" si="66"/>
        <v>760</v>
      </c>
      <c r="H856" s="11" t="b">
        <f t="shared" si="67"/>
        <v>0</v>
      </c>
      <c r="I856" s="11" t="b">
        <f t="shared" si="68"/>
        <v>0</v>
      </c>
      <c r="J856" s="11" t="b">
        <f t="shared" si="69"/>
        <v>1</v>
      </c>
    </row>
    <row r="857" spans="1:10" x14ac:dyDescent="0.25">
      <c r="A857">
        <v>139</v>
      </c>
      <c r="B857" t="s">
        <v>9</v>
      </c>
      <c r="C857" s="3">
        <v>39977.588472222225</v>
      </c>
      <c r="D857" s="3">
        <v>39977.622685185182</v>
      </c>
      <c r="E857" s="2">
        <f t="shared" si="65"/>
        <v>3.421296295709908E-2</v>
      </c>
      <c r="F857" t="str">
        <f>CONCATENATE(INDEX(Telefonkönyv!$A$2:$A$63,MATCH('Hívások (3)'!A857,Telefonkönyv!$C$2:$C$63,0))," ",INDEX(Telefonkönyv!$B$2:$B$63,MATCH('Hívások (3)'!A857,Telefonkönyv!$C$2:$C$63,0)))</f>
        <v>Felner Ferenc ügyintéző</v>
      </c>
      <c r="G857" s="5">
        <f t="shared" si="66"/>
        <v>3800</v>
      </c>
      <c r="H857" s="11" t="b">
        <f t="shared" si="67"/>
        <v>0</v>
      </c>
      <c r="I857" s="11" t="b">
        <f t="shared" si="68"/>
        <v>0</v>
      </c>
      <c r="J857" s="11" t="b">
        <f t="shared" si="69"/>
        <v>1</v>
      </c>
    </row>
    <row r="858" spans="1:10" x14ac:dyDescent="0.25">
      <c r="A858">
        <v>136</v>
      </c>
      <c r="B858" t="s">
        <v>11</v>
      </c>
      <c r="C858" s="3">
        <v>39977.588726851849</v>
      </c>
      <c r="D858" s="3">
        <v>39977.614479166667</v>
      </c>
      <c r="E858" s="2">
        <f t="shared" si="65"/>
        <v>2.5752314817509614E-2</v>
      </c>
      <c r="F858" t="str">
        <f>CONCATENATE(INDEX(Telefonkönyv!$A$2:$A$63,MATCH('Hívások (3)'!A858,Telefonkönyv!$C$2:$C$63,0))," ",INDEX(Telefonkönyv!$B$2:$B$63,MATCH('Hívások (3)'!A858,Telefonkönyv!$C$2:$C$63,0)))</f>
        <v>Kégli Máté ügyintéző</v>
      </c>
      <c r="G858" s="5">
        <f t="shared" si="66"/>
        <v>3085</v>
      </c>
      <c r="H858" s="11" t="b">
        <f t="shared" si="67"/>
        <v>0</v>
      </c>
      <c r="I858" s="11" t="b">
        <f t="shared" si="68"/>
        <v>0</v>
      </c>
      <c r="J858" s="11" t="b">
        <f t="shared" si="69"/>
        <v>0</v>
      </c>
    </row>
    <row r="859" spans="1:10" x14ac:dyDescent="0.25">
      <c r="A859">
        <v>160</v>
      </c>
      <c r="B859" t="s">
        <v>14</v>
      </c>
      <c r="C859" s="3">
        <v>39977.589548611111</v>
      </c>
      <c r="D859" s="3">
        <v>39977.613506944443</v>
      </c>
      <c r="E859" s="2">
        <f t="shared" si="65"/>
        <v>2.3958333331393078E-2</v>
      </c>
      <c r="F859" t="str">
        <f>CONCATENATE(INDEX(Telefonkönyv!$A$2:$A$63,MATCH('Hívások (3)'!A859,Telefonkönyv!$C$2:$C$63,0))," ",INDEX(Telefonkönyv!$B$2:$B$63,MATCH('Hívások (3)'!A859,Telefonkönyv!$C$2:$C$63,0)))</f>
        <v>Fosztó Gábor ügyintéző</v>
      </c>
      <c r="G859" s="5">
        <f t="shared" si="66"/>
        <v>2845</v>
      </c>
      <c r="H859" s="11" t="b">
        <f t="shared" si="67"/>
        <v>0</v>
      </c>
      <c r="I859" s="11" t="b">
        <f t="shared" si="68"/>
        <v>0</v>
      </c>
      <c r="J859" s="11" t="b">
        <f t="shared" si="69"/>
        <v>0</v>
      </c>
    </row>
    <row r="860" spans="1:10" x14ac:dyDescent="0.25">
      <c r="A860">
        <v>143</v>
      </c>
      <c r="B860" t="s">
        <v>9</v>
      </c>
      <c r="C860" s="3">
        <v>39977.589780092596</v>
      </c>
      <c r="D860" s="3">
        <v>39977.59684027778</v>
      </c>
      <c r="E860" s="2">
        <f t="shared" si="65"/>
        <v>7.0601851839455776E-3</v>
      </c>
      <c r="F860" t="str">
        <f>CONCATENATE(INDEX(Telefonkönyv!$A$2:$A$63,MATCH('Hívások (3)'!A860,Telefonkönyv!$C$2:$C$63,0))," ",INDEX(Telefonkönyv!$B$2:$B$63,MATCH('Hívások (3)'!A860,Telefonkönyv!$C$2:$C$63,0)))</f>
        <v>Tringel Franciska ügyintéző</v>
      </c>
      <c r="G860" s="5">
        <f t="shared" si="66"/>
        <v>875</v>
      </c>
      <c r="H860" s="11" t="b">
        <f t="shared" si="67"/>
        <v>0</v>
      </c>
      <c r="I860" s="11" t="b">
        <f t="shared" si="68"/>
        <v>0</v>
      </c>
      <c r="J860" s="11" t="b">
        <f t="shared" si="69"/>
        <v>1</v>
      </c>
    </row>
    <row r="861" spans="1:10" x14ac:dyDescent="0.25">
      <c r="A861">
        <v>152</v>
      </c>
      <c r="B861" t="s">
        <v>6</v>
      </c>
      <c r="C861" s="3">
        <v>39977.590115740742</v>
      </c>
      <c r="D861" s="3">
        <v>39977.593680555554</v>
      </c>
      <c r="E861" s="2">
        <f t="shared" si="65"/>
        <v>3.5648148113978095E-3</v>
      </c>
      <c r="F861" t="str">
        <f>CONCATENATE(INDEX(Telefonkönyv!$A$2:$A$63,MATCH('Hívások (3)'!A861,Telefonkönyv!$C$2:$C$63,0))," ",INDEX(Telefonkönyv!$B$2:$B$63,MATCH('Hívások (3)'!A861,Telefonkönyv!$C$2:$C$63,0)))</f>
        <v>Viola Klára ügyintéző</v>
      </c>
      <c r="G861" s="5">
        <f t="shared" si="66"/>
        <v>525</v>
      </c>
      <c r="H861" s="11" t="b">
        <f t="shared" si="67"/>
        <v>0</v>
      </c>
      <c r="I861" s="11" t="b">
        <f t="shared" si="68"/>
        <v>0</v>
      </c>
      <c r="J861" s="11" t="b">
        <f t="shared" si="69"/>
        <v>0</v>
      </c>
    </row>
    <row r="862" spans="1:10" x14ac:dyDescent="0.25">
      <c r="A862">
        <v>159</v>
      </c>
      <c r="B862" t="s">
        <v>4</v>
      </c>
      <c r="C862" s="3">
        <v>39977.590439814812</v>
      </c>
      <c r="D862" s="3">
        <v>39977.593136574076</v>
      </c>
      <c r="E862" s="2">
        <f t="shared" si="65"/>
        <v>2.6967592639266513E-3</v>
      </c>
      <c r="F862" t="str">
        <f>CONCATENATE(INDEX(Telefonkönyv!$A$2:$A$63,MATCH('Hívások (3)'!A862,Telefonkönyv!$C$2:$C$63,0))," ",INDEX(Telefonkönyv!$B$2:$B$63,MATCH('Hívások (3)'!A862,Telefonkönyv!$C$2:$C$63,0)))</f>
        <v>Pap Nikolett ügyintéző</v>
      </c>
      <c r="G862" s="5">
        <f t="shared" si="66"/>
        <v>340</v>
      </c>
      <c r="H862" s="11" t="b">
        <f t="shared" si="67"/>
        <v>0</v>
      </c>
      <c r="I862" s="11" t="b">
        <f t="shared" si="68"/>
        <v>0</v>
      </c>
      <c r="J862" s="11" t="b">
        <f t="shared" si="69"/>
        <v>1</v>
      </c>
    </row>
    <row r="863" spans="1:10" x14ac:dyDescent="0.25">
      <c r="A863">
        <v>144</v>
      </c>
      <c r="B863" t="s">
        <v>14</v>
      </c>
      <c r="C863" s="3">
        <v>39977.596643518518</v>
      </c>
      <c r="D863" s="3">
        <v>39977.601805555554</v>
      </c>
      <c r="E863" s="2">
        <f t="shared" si="65"/>
        <v>5.1620370359160006E-3</v>
      </c>
      <c r="F863" t="str">
        <f>CONCATENATE(INDEX(Telefonkönyv!$A$2:$A$63,MATCH('Hívások (3)'!A863,Telefonkönyv!$C$2:$C$63,0))," ",INDEX(Telefonkönyv!$B$2:$B$63,MATCH('Hívások (3)'!A863,Telefonkönyv!$C$2:$C$63,0)))</f>
        <v>Bózsing Gergely ügyintéző</v>
      </c>
      <c r="G863" s="5">
        <f t="shared" si="66"/>
        <v>685</v>
      </c>
      <c r="H863" s="11" t="b">
        <f t="shared" si="67"/>
        <v>0</v>
      </c>
      <c r="I863" s="11" t="b">
        <f t="shared" si="68"/>
        <v>0</v>
      </c>
      <c r="J863" s="11" t="b">
        <f t="shared" si="69"/>
        <v>0</v>
      </c>
    </row>
    <row r="864" spans="1:10" x14ac:dyDescent="0.25">
      <c r="A864">
        <v>152</v>
      </c>
      <c r="B864" t="s">
        <v>6</v>
      </c>
      <c r="C864" s="3">
        <v>39977.599120370367</v>
      </c>
      <c r="D864" s="3">
        <v>39977.606666666667</v>
      </c>
      <c r="E864" s="2">
        <f t="shared" si="65"/>
        <v>7.5462962995516136E-3</v>
      </c>
      <c r="F864" t="str">
        <f>CONCATENATE(INDEX(Telefonkönyv!$A$2:$A$63,MATCH('Hívások (3)'!A864,Telefonkönyv!$C$2:$C$63,0))," ",INDEX(Telefonkönyv!$B$2:$B$63,MATCH('Hívások (3)'!A864,Telefonkönyv!$C$2:$C$63,0)))</f>
        <v>Viola Klára ügyintéző</v>
      </c>
      <c r="G864" s="5">
        <f t="shared" si="66"/>
        <v>925</v>
      </c>
      <c r="H864" s="11" t="b">
        <f t="shared" si="67"/>
        <v>0</v>
      </c>
      <c r="I864" s="11" t="b">
        <f t="shared" si="68"/>
        <v>0</v>
      </c>
      <c r="J864" s="11" t="b">
        <f t="shared" si="69"/>
        <v>0</v>
      </c>
    </row>
    <row r="865" spans="1:10" x14ac:dyDescent="0.25">
      <c r="A865">
        <v>127</v>
      </c>
      <c r="B865" t="s">
        <v>4</v>
      </c>
      <c r="C865" s="3">
        <v>39977.599178240744</v>
      </c>
      <c r="D865" s="3">
        <v>39977.605729166666</v>
      </c>
      <c r="E865" s="2">
        <f t="shared" si="65"/>
        <v>6.5509259220561944E-3</v>
      </c>
      <c r="F865" t="str">
        <f>CONCATENATE(INDEX(Telefonkönyv!$A$2:$A$63,MATCH('Hívások (3)'!A865,Telefonkönyv!$C$2:$C$63,0))," ",INDEX(Telefonkönyv!$B$2:$B$63,MATCH('Hívások (3)'!A865,Telefonkönyv!$C$2:$C$63,0)))</f>
        <v>Polgár Zsuzsa ügyintéző</v>
      </c>
      <c r="G865" s="5">
        <f t="shared" si="66"/>
        <v>760</v>
      </c>
      <c r="H865" s="11" t="b">
        <f t="shared" si="67"/>
        <v>0</v>
      </c>
      <c r="I865" s="11" t="b">
        <f t="shared" si="68"/>
        <v>0</v>
      </c>
      <c r="J865" s="11" t="b">
        <f t="shared" si="69"/>
        <v>1</v>
      </c>
    </row>
    <row r="866" spans="1:10" x14ac:dyDescent="0.25">
      <c r="A866">
        <v>151</v>
      </c>
      <c r="B866" t="s">
        <v>15</v>
      </c>
      <c r="C866" s="3">
        <v>39977.601099537038</v>
      </c>
      <c r="D866" s="3">
        <v>39977.620937500003</v>
      </c>
      <c r="E866" s="2">
        <f t="shared" si="65"/>
        <v>1.9837962965539191E-2</v>
      </c>
      <c r="F866" t="str">
        <f>CONCATENATE(INDEX(Telefonkönyv!$A$2:$A$63,MATCH('Hívások (3)'!A866,Telefonkönyv!$C$2:$C$63,0))," ",INDEX(Telefonkönyv!$B$2:$B$63,MATCH('Hívások (3)'!A866,Telefonkönyv!$C$2:$C$63,0)))</f>
        <v>Lovas Helga ügyintéző</v>
      </c>
      <c r="G866" s="5">
        <f t="shared" si="66"/>
        <v>2525</v>
      </c>
      <c r="H866" s="11" t="b">
        <f t="shared" si="67"/>
        <v>0</v>
      </c>
      <c r="I866" s="11" t="b">
        <f t="shared" si="68"/>
        <v>0</v>
      </c>
      <c r="J866" s="11" t="b">
        <f t="shared" si="69"/>
        <v>0</v>
      </c>
    </row>
    <row r="867" spans="1:10" x14ac:dyDescent="0.25">
      <c r="A867">
        <v>159</v>
      </c>
      <c r="B867" t="s">
        <v>4</v>
      </c>
      <c r="C867" s="3">
        <v>39977.602905092594</v>
      </c>
      <c r="D867" s="3">
        <v>39977.628611111111</v>
      </c>
      <c r="E867" s="2">
        <f t="shared" si="65"/>
        <v>2.5706018517666962E-2</v>
      </c>
      <c r="F867" t="str">
        <f>CONCATENATE(INDEX(Telefonkönyv!$A$2:$A$63,MATCH('Hívások (3)'!A867,Telefonkönyv!$C$2:$C$63,0))," ",INDEX(Telefonkönyv!$B$2:$B$63,MATCH('Hívások (3)'!A867,Telefonkönyv!$C$2:$C$63,0)))</f>
        <v>Pap Nikolett ügyintéző</v>
      </c>
      <c r="G867" s="5">
        <f t="shared" si="66"/>
        <v>2720</v>
      </c>
      <c r="H867" s="11" t="b">
        <f t="shared" si="67"/>
        <v>1</v>
      </c>
      <c r="I867" s="11" t="b">
        <f t="shared" si="68"/>
        <v>0</v>
      </c>
      <c r="J867" s="11" t="b">
        <f t="shared" si="69"/>
        <v>0</v>
      </c>
    </row>
    <row r="868" spans="1:10" x14ac:dyDescent="0.25">
      <c r="A868">
        <v>140</v>
      </c>
      <c r="B868" t="s">
        <v>5</v>
      </c>
      <c r="C868" s="3">
        <v>39977.605266203704</v>
      </c>
      <c r="D868" s="3">
        <v>39977.629224537035</v>
      </c>
      <c r="E868" s="2">
        <f t="shared" si="65"/>
        <v>2.3958333331393078E-2</v>
      </c>
      <c r="F868" t="str">
        <f>CONCATENATE(INDEX(Telefonkönyv!$A$2:$A$63,MATCH('Hívások (3)'!A868,Telefonkönyv!$C$2:$C$63,0))," ",INDEX(Telefonkönyv!$B$2:$B$63,MATCH('Hívások (3)'!A868,Telefonkönyv!$C$2:$C$63,0)))</f>
        <v>Szunomár Flóra ügyintéző</v>
      </c>
      <c r="G868" s="5">
        <f t="shared" si="66"/>
        <v>2845</v>
      </c>
      <c r="H868" s="11" t="b">
        <f t="shared" si="67"/>
        <v>0</v>
      </c>
      <c r="I868" s="11" t="b">
        <f t="shared" si="68"/>
        <v>0</v>
      </c>
      <c r="J868" s="11" t="b">
        <f t="shared" si="69"/>
        <v>0</v>
      </c>
    </row>
    <row r="869" spans="1:10" x14ac:dyDescent="0.25">
      <c r="A869">
        <v>145</v>
      </c>
      <c r="B869" t="s">
        <v>12</v>
      </c>
      <c r="C869" s="3">
        <v>39977.605590277781</v>
      </c>
      <c r="D869" s="3">
        <v>39977.636122685188</v>
      </c>
      <c r="E869" s="2">
        <f t="shared" si="65"/>
        <v>3.0532407407008577E-2</v>
      </c>
      <c r="F869" t="str">
        <f>CONCATENATE(INDEX(Telefonkönyv!$A$2:$A$63,MATCH('Hívások (3)'!A869,Telefonkönyv!$C$2:$C$63,0))," ",INDEX(Telefonkönyv!$B$2:$B$63,MATCH('Hívások (3)'!A869,Telefonkönyv!$C$2:$C$63,0)))</f>
        <v>Bednai Linda ügyintéző</v>
      </c>
      <c r="G869" s="5">
        <f t="shared" si="66"/>
        <v>3350</v>
      </c>
      <c r="H869" s="11" t="b">
        <f t="shared" si="67"/>
        <v>0</v>
      </c>
      <c r="I869" s="11" t="b">
        <f t="shared" si="68"/>
        <v>0</v>
      </c>
      <c r="J869" s="11" t="b">
        <f t="shared" si="69"/>
        <v>0</v>
      </c>
    </row>
    <row r="870" spans="1:10" x14ac:dyDescent="0.25">
      <c r="A870">
        <v>132</v>
      </c>
      <c r="B870" t="s">
        <v>5</v>
      </c>
      <c r="C870" s="3">
        <v>39977.605879629627</v>
      </c>
      <c r="D870" s="3">
        <v>39977.640173611115</v>
      </c>
      <c r="E870" s="2">
        <f t="shared" si="65"/>
        <v>3.4293981487280689E-2</v>
      </c>
      <c r="F870" t="str">
        <f>CONCATENATE(INDEX(Telefonkönyv!$A$2:$A$63,MATCH('Hívások (3)'!A870,Telefonkönyv!$C$2:$C$63,0))," ",INDEX(Telefonkönyv!$B$2:$B$63,MATCH('Hívások (3)'!A870,Telefonkönyv!$C$2:$C$63,0)))</f>
        <v>Pap Zsófia ügyintéző</v>
      </c>
      <c r="G870" s="5">
        <f t="shared" si="66"/>
        <v>4045</v>
      </c>
      <c r="H870" s="11" t="b">
        <f t="shared" si="67"/>
        <v>0</v>
      </c>
      <c r="I870" s="11" t="b">
        <f t="shared" si="68"/>
        <v>0</v>
      </c>
      <c r="J870" s="11" t="b">
        <f t="shared" si="69"/>
        <v>0</v>
      </c>
    </row>
    <row r="871" spans="1:10" x14ac:dyDescent="0.25">
      <c r="A871">
        <v>113</v>
      </c>
      <c r="B871" t="s">
        <v>7</v>
      </c>
      <c r="C871" s="3">
        <v>39977.607361111113</v>
      </c>
      <c r="D871" s="3">
        <v>39977.635439814818</v>
      </c>
      <c r="E871" s="2">
        <f t="shared" si="65"/>
        <v>2.8078703704522923E-2</v>
      </c>
      <c r="F871" t="str">
        <f>CONCATENATE(INDEX(Telefonkönyv!$A$2:$A$63,MATCH('Hívások (3)'!A871,Telefonkönyv!$C$2:$C$63,0))," ",INDEX(Telefonkönyv!$B$2:$B$63,MATCH('Hívások (3)'!A871,Telefonkönyv!$C$2:$C$63,0)))</f>
        <v>Toldi Tamás ügyintéző</v>
      </c>
      <c r="G871" s="5">
        <f t="shared" si="66"/>
        <v>3125</v>
      </c>
      <c r="H871" s="11" t="b">
        <f t="shared" si="67"/>
        <v>0</v>
      </c>
      <c r="I871" s="11" t="b">
        <f t="shared" si="68"/>
        <v>0</v>
      </c>
      <c r="J871" s="11" t="b">
        <f t="shared" si="69"/>
        <v>0</v>
      </c>
    </row>
    <row r="872" spans="1:10" x14ac:dyDescent="0.25">
      <c r="A872">
        <v>122</v>
      </c>
      <c r="B872" t="s">
        <v>14</v>
      </c>
      <c r="C872" s="3">
        <v>39977.608796296299</v>
      </c>
      <c r="D872" s="3">
        <v>39977.640925925924</v>
      </c>
      <c r="E872" s="2">
        <f t="shared" si="65"/>
        <v>3.2129629624250811E-2</v>
      </c>
      <c r="F872" t="str">
        <f>CONCATENATE(INDEX(Telefonkönyv!$A$2:$A$63,MATCH('Hívások (3)'!A872,Telefonkönyv!$C$2:$C$63,0))," ",INDEX(Telefonkönyv!$B$2:$B$63,MATCH('Hívások (3)'!A872,Telefonkönyv!$C$2:$C$63,0)))</f>
        <v>Láng Botond ügyintéző</v>
      </c>
      <c r="G872" s="5">
        <f t="shared" si="66"/>
        <v>3805</v>
      </c>
      <c r="H872" s="11" t="b">
        <f t="shared" si="67"/>
        <v>0</v>
      </c>
      <c r="I872" s="11" t="b">
        <f t="shared" si="68"/>
        <v>0</v>
      </c>
      <c r="J872" s="11" t="b">
        <f t="shared" si="69"/>
        <v>0</v>
      </c>
    </row>
    <row r="873" spans="1:10" x14ac:dyDescent="0.25">
      <c r="A873">
        <v>143</v>
      </c>
      <c r="B873" t="s">
        <v>9</v>
      </c>
      <c r="C873" s="3">
        <v>39977.624212962961</v>
      </c>
      <c r="D873" s="3">
        <v>39977.662673611114</v>
      </c>
      <c r="E873" s="2">
        <f t="shared" si="65"/>
        <v>3.8460648152977228E-2</v>
      </c>
      <c r="F873" t="str">
        <f>CONCATENATE(INDEX(Telefonkönyv!$A$2:$A$63,MATCH('Hívások (3)'!A873,Telefonkönyv!$C$2:$C$63,0))," ",INDEX(Telefonkönyv!$B$2:$B$63,MATCH('Hívások (3)'!A873,Telefonkönyv!$C$2:$C$63,0)))</f>
        <v>Tringel Franciska ügyintéző</v>
      </c>
      <c r="G873" s="5">
        <f t="shared" si="66"/>
        <v>4250</v>
      </c>
      <c r="H873" s="11" t="b">
        <f t="shared" si="67"/>
        <v>1</v>
      </c>
      <c r="I873" s="11" t="b">
        <f t="shared" si="68"/>
        <v>0</v>
      </c>
      <c r="J873" s="11" t="b">
        <f t="shared" si="69"/>
        <v>0</v>
      </c>
    </row>
    <row r="874" spans="1:10" x14ac:dyDescent="0.25">
      <c r="A874">
        <v>134</v>
      </c>
      <c r="B874" t="s">
        <v>4</v>
      </c>
      <c r="C874" s="3">
        <v>39977.624374999999</v>
      </c>
      <c r="D874" s="3">
        <v>39977.657337962963</v>
      </c>
      <c r="E874" s="2">
        <f t="shared" si="65"/>
        <v>3.2962962963210884E-2</v>
      </c>
      <c r="F874" t="str">
        <f>CONCATENATE(INDEX(Telefonkönyv!$A$2:$A$63,MATCH('Hívások (3)'!A874,Telefonkönyv!$C$2:$C$63,0))," ",INDEX(Telefonkönyv!$B$2:$B$63,MATCH('Hívások (3)'!A874,Telefonkönyv!$C$2:$C$63,0)))</f>
        <v>Kurinyec Kinga ügyintéző</v>
      </c>
      <c r="G874" s="5">
        <f t="shared" si="66"/>
        <v>3420</v>
      </c>
      <c r="H874" s="11" t="b">
        <f t="shared" si="67"/>
        <v>1</v>
      </c>
      <c r="I874" s="11" t="b">
        <f t="shared" si="68"/>
        <v>0</v>
      </c>
      <c r="J874" s="11" t="b">
        <f t="shared" si="69"/>
        <v>0</v>
      </c>
    </row>
    <row r="875" spans="1:10" x14ac:dyDescent="0.25">
      <c r="A875">
        <v>144</v>
      </c>
      <c r="B875" t="s">
        <v>14</v>
      </c>
      <c r="C875" s="3">
        <v>39977.6327662037</v>
      </c>
      <c r="D875" s="3">
        <v>39977.656643518516</v>
      </c>
      <c r="E875" s="2">
        <f t="shared" si="65"/>
        <v>2.3877314815763384E-2</v>
      </c>
      <c r="F875" t="str">
        <f>CONCATENATE(INDEX(Telefonkönyv!$A$2:$A$63,MATCH('Hívások (3)'!A875,Telefonkönyv!$C$2:$C$63,0))," ",INDEX(Telefonkönyv!$B$2:$B$63,MATCH('Hívások (3)'!A875,Telefonkönyv!$C$2:$C$63,0)))</f>
        <v>Bózsing Gergely ügyintéző</v>
      </c>
      <c r="G875" s="5">
        <f t="shared" si="66"/>
        <v>2845</v>
      </c>
      <c r="H875" s="11" t="b">
        <f t="shared" si="67"/>
        <v>0</v>
      </c>
      <c r="I875" s="11" t="b">
        <f t="shared" si="68"/>
        <v>0</v>
      </c>
      <c r="J875" s="11" t="b">
        <f t="shared" si="69"/>
        <v>0</v>
      </c>
    </row>
    <row r="876" spans="1:10" x14ac:dyDescent="0.25">
      <c r="A876">
        <v>146</v>
      </c>
      <c r="B876" t="s">
        <v>5</v>
      </c>
      <c r="C876" s="3">
        <v>39977.634525462963</v>
      </c>
      <c r="D876" s="3">
        <v>39977.666909722226</v>
      </c>
      <c r="E876" s="2">
        <f t="shared" si="65"/>
        <v>3.238425926247146E-2</v>
      </c>
      <c r="F876" t="str">
        <f>CONCATENATE(INDEX(Telefonkönyv!$A$2:$A$63,MATCH('Hívások (3)'!A876,Telefonkönyv!$C$2:$C$63,0))," ",INDEX(Telefonkönyv!$B$2:$B$63,MATCH('Hívások (3)'!A876,Telefonkönyv!$C$2:$C$63,0)))</f>
        <v>Bartus Sándor felsővezető</v>
      </c>
      <c r="G876" s="5">
        <f t="shared" si="66"/>
        <v>3805</v>
      </c>
      <c r="H876" s="11" t="b">
        <f t="shared" si="67"/>
        <v>0</v>
      </c>
      <c r="I876" s="11" t="b">
        <f t="shared" si="68"/>
        <v>0</v>
      </c>
      <c r="J876" s="11" t="b">
        <f t="shared" si="69"/>
        <v>0</v>
      </c>
    </row>
    <row r="877" spans="1:10" x14ac:dyDescent="0.25">
      <c r="A877">
        <v>160</v>
      </c>
      <c r="B877" t="s">
        <v>14</v>
      </c>
      <c r="C877" s="3">
        <v>39977.634976851848</v>
      </c>
      <c r="D877" s="3">
        <v>39977.63826388889</v>
      </c>
      <c r="E877" s="2">
        <f t="shared" si="65"/>
        <v>3.2870370414457284E-3</v>
      </c>
      <c r="F877" t="str">
        <f>CONCATENATE(INDEX(Telefonkönyv!$A$2:$A$63,MATCH('Hívások (3)'!A877,Telefonkönyv!$C$2:$C$63,0))," ",INDEX(Telefonkönyv!$B$2:$B$63,MATCH('Hívások (3)'!A877,Telefonkönyv!$C$2:$C$63,0)))</f>
        <v>Fosztó Gábor ügyintéző</v>
      </c>
      <c r="G877" s="5">
        <f t="shared" si="66"/>
        <v>445</v>
      </c>
      <c r="H877" s="11" t="b">
        <f t="shared" si="67"/>
        <v>0</v>
      </c>
      <c r="I877" s="11" t="b">
        <f t="shared" si="68"/>
        <v>0</v>
      </c>
      <c r="J877" s="11" t="b">
        <f t="shared" si="69"/>
        <v>0</v>
      </c>
    </row>
    <row r="878" spans="1:10" x14ac:dyDescent="0.25">
      <c r="A878">
        <v>136</v>
      </c>
      <c r="B878" t="s">
        <v>11</v>
      </c>
      <c r="C878" s="3">
        <v>39977.637476851851</v>
      </c>
      <c r="D878" s="3">
        <v>39977.638356481482</v>
      </c>
      <c r="E878" s="2">
        <f t="shared" si="65"/>
        <v>8.7962963152676821E-4</v>
      </c>
      <c r="F878" t="str">
        <f>CONCATENATE(INDEX(Telefonkönyv!$A$2:$A$63,MATCH('Hívások (3)'!A878,Telefonkönyv!$C$2:$C$63,0))," ",INDEX(Telefonkönyv!$B$2:$B$63,MATCH('Hívások (3)'!A878,Telefonkönyv!$C$2:$C$63,0)))</f>
        <v>Kégli Máté ügyintéző</v>
      </c>
      <c r="G878" s="5">
        <f t="shared" si="66"/>
        <v>205</v>
      </c>
      <c r="H878" s="11" t="b">
        <f t="shared" si="67"/>
        <v>0</v>
      </c>
      <c r="I878" s="11" t="b">
        <f t="shared" si="68"/>
        <v>0</v>
      </c>
      <c r="J878" s="11" t="b">
        <f t="shared" si="69"/>
        <v>0</v>
      </c>
    </row>
    <row r="879" spans="1:10" x14ac:dyDescent="0.25">
      <c r="A879">
        <v>107</v>
      </c>
      <c r="B879" t="s">
        <v>7</v>
      </c>
      <c r="C879" s="3">
        <v>39977.638495370367</v>
      </c>
      <c r="D879" s="3">
        <v>39977.670995370368</v>
      </c>
      <c r="E879" s="2">
        <f t="shared" si="65"/>
        <v>3.2500000001164153E-2</v>
      </c>
      <c r="F879" t="str">
        <f>CONCATENATE(INDEX(Telefonkönyv!$A$2:$A$63,MATCH('Hívások (3)'!A879,Telefonkönyv!$C$2:$C$63,0))," ",INDEX(Telefonkönyv!$B$2:$B$63,MATCH('Hívások (3)'!A879,Telefonkönyv!$C$2:$C$63,0)))</f>
        <v>Gál Fruzsina ügyintéző</v>
      </c>
      <c r="G879" s="5">
        <f t="shared" si="66"/>
        <v>3575</v>
      </c>
      <c r="H879" s="11" t="b">
        <f t="shared" si="67"/>
        <v>0</v>
      </c>
      <c r="I879" s="11" t="b">
        <f t="shared" si="68"/>
        <v>0</v>
      </c>
      <c r="J879" s="11" t="b">
        <f t="shared" si="69"/>
        <v>0</v>
      </c>
    </row>
    <row r="880" spans="1:10" x14ac:dyDescent="0.25">
      <c r="A880">
        <v>114</v>
      </c>
      <c r="B880" t="s">
        <v>11</v>
      </c>
      <c r="C880" s="3">
        <v>39977.641967592594</v>
      </c>
      <c r="D880" s="3">
        <v>39977.65121527778</v>
      </c>
      <c r="E880" s="2">
        <f t="shared" si="65"/>
        <v>9.2476851859828457E-3</v>
      </c>
      <c r="F880" t="str">
        <f>CONCATENATE(INDEX(Telefonkönyv!$A$2:$A$63,MATCH('Hívások (3)'!A880,Telefonkönyv!$C$2:$C$63,0))," ",INDEX(Telefonkönyv!$B$2:$B$63,MATCH('Hívások (3)'!A880,Telefonkönyv!$C$2:$C$63,0)))</f>
        <v>Bakonyi Mátyás ügyintéző</v>
      </c>
      <c r="G880" s="5">
        <f t="shared" si="66"/>
        <v>1165</v>
      </c>
      <c r="H880" s="11" t="b">
        <f t="shared" si="67"/>
        <v>0</v>
      </c>
      <c r="I880" s="11" t="b">
        <f t="shared" si="68"/>
        <v>0</v>
      </c>
      <c r="J880" s="11" t="b">
        <f t="shared" si="69"/>
        <v>0</v>
      </c>
    </row>
    <row r="881" spans="1:10" x14ac:dyDescent="0.25">
      <c r="A881">
        <v>104</v>
      </c>
      <c r="B881" t="s">
        <v>5</v>
      </c>
      <c r="C881" s="3">
        <v>39977.643506944441</v>
      </c>
      <c r="D881" s="3">
        <v>39977.657835648148</v>
      </c>
      <c r="E881" s="2">
        <f t="shared" si="65"/>
        <v>1.4328703706269152E-2</v>
      </c>
      <c r="F881" t="str">
        <f>CONCATENATE(INDEX(Telefonkönyv!$A$2:$A$63,MATCH('Hívások (3)'!A881,Telefonkönyv!$C$2:$C$63,0))," ",INDEX(Telefonkönyv!$B$2:$B$63,MATCH('Hívások (3)'!A881,Telefonkönyv!$C$2:$C$63,0)))</f>
        <v>Laki Tamara ügyintéző</v>
      </c>
      <c r="G881" s="5">
        <f t="shared" si="66"/>
        <v>1725</v>
      </c>
      <c r="H881" s="11" t="b">
        <f t="shared" si="67"/>
        <v>0</v>
      </c>
      <c r="I881" s="11" t="b">
        <f t="shared" si="68"/>
        <v>0</v>
      </c>
      <c r="J881" s="11" t="b">
        <f t="shared" si="69"/>
        <v>0</v>
      </c>
    </row>
    <row r="882" spans="1:10" x14ac:dyDescent="0.25">
      <c r="A882">
        <v>112</v>
      </c>
      <c r="B882" t="s">
        <v>13</v>
      </c>
      <c r="C882" s="3">
        <v>39977.645277777781</v>
      </c>
      <c r="D882" s="3">
        <v>39977.684606481482</v>
      </c>
      <c r="E882" s="2">
        <f t="shared" si="65"/>
        <v>3.9328703700448386E-2</v>
      </c>
      <c r="F882" t="str">
        <f>CONCATENATE(INDEX(Telefonkönyv!$A$2:$A$63,MATCH('Hívások (3)'!A882,Telefonkönyv!$C$2:$C$63,0))," ",INDEX(Telefonkönyv!$B$2:$B$63,MATCH('Hívások (3)'!A882,Telefonkönyv!$C$2:$C$63,0)))</f>
        <v>Tóth Vanda ügyintéző</v>
      </c>
      <c r="G882" s="5">
        <f t="shared" si="66"/>
        <v>4605</v>
      </c>
      <c r="H882" s="11" t="b">
        <f t="shared" si="67"/>
        <v>0</v>
      </c>
      <c r="I882" s="11" t="b">
        <f t="shared" si="68"/>
        <v>0</v>
      </c>
      <c r="J882" s="11" t="b">
        <f t="shared" si="69"/>
        <v>0</v>
      </c>
    </row>
    <row r="883" spans="1:10" x14ac:dyDescent="0.25">
      <c r="A883">
        <v>108</v>
      </c>
      <c r="B883" t="s">
        <v>13</v>
      </c>
      <c r="C883" s="3">
        <v>39977.645937499998</v>
      </c>
      <c r="D883" s="3">
        <v>39977.663680555554</v>
      </c>
      <c r="E883" s="2">
        <f t="shared" si="65"/>
        <v>1.7743055555911269E-2</v>
      </c>
      <c r="F883" t="str">
        <f>CONCATENATE(INDEX(Telefonkönyv!$A$2:$A$63,MATCH('Hívások (3)'!A883,Telefonkönyv!$C$2:$C$63,0))," ",INDEX(Telefonkönyv!$B$2:$B$63,MATCH('Hívások (3)'!A883,Telefonkönyv!$C$2:$C$63,0)))</f>
        <v>Csurai Fruzsina ügyintéző</v>
      </c>
      <c r="G883" s="5">
        <f t="shared" si="66"/>
        <v>2125</v>
      </c>
      <c r="H883" s="11" t="b">
        <f t="shared" si="67"/>
        <v>0</v>
      </c>
      <c r="I883" s="11" t="b">
        <f t="shared" si="68"/>
        <v>0</v>
      </c>
      <c r="J883" s="11" t="b">
        <f t="shared" si="69"/>
        <v>0</v>
      </c>
    </row>
    <row r="884" spans="1:10" x14ac:dyDescent="0.25">
      <c r="A884">
        <v>140</v>
      </c>
      <c r="B884" t="s">
        <v>5</v>
      </c>
      <c r="C884" s="3">
        <v>39977.647511574076</v>
      </c>
      <c r="D884" s="3">
        <v>39977.651145833333</v>
      </c>
      <c r="E884" s="2">
        <f t="shared" si="65"/>
        <v>3.6342592575238086E-3</v>
      </c>
      <c r="F884" t="str">
        <f>CONCATENATE(INDEX(Telefonkönyv!$A$2:$A$63,MATCH('Hívások (3)'!A884,Telefonkönyv!$C$2:$C$63,0))," ",INDEX(Telefonkönyv!$B$2:$B$63,MATCH('Hívások (3)'!A884,Telefonkönyv!$C$2:$C$63,0)))</f>
        <v>Szunomár Flóra ügyintéző</v>
      </c>
      <c r="G884" s="5">
        <f t="shared" si="66"/>
        <v>525</v>
      </c>
      <c r="H884" s="11" t="b">
        <f t="shared" si="67"/>
        <v>0</v>
      </c>
      <c r="I884" s="11" t="b">
        <f t="shared" si="68"/>
        <v>0</v>
      </c>
      <c r="J884" s="11" t="b">
        <f t="shared" si="69"/>
        <v>0</v>
      </c>
    </row>
    <row r="885" spans="1:10" x14ac:dyDescent="0.25">
      <c r="A885">
        <v>160</v>
      </c>
      <c r="B885" t="s">
        <v>14</v>
      </c>
      <c r="C885" s="3">
        <v>39977.648159722223</v>
      </c>
      <c r="D885" s="3">
        <v>39977.66878472222</v>
      </c>
      <c r="E885" s="2">
        <f t="shared" si="65"/>
        <v>2.0624999997380655E-2</v>
      </c>
      <c r="F885" t="str">
        <f>CONCATENATE(INDEX(Telefonkönyv!$A$2:$A$63,MATCH('Hívások (3)'!A885,Telefonkönyv!$C$2:$C$63,0))," ",INDEX(Telefonkönyv!$B$2:$B$63,MATCH('Hívások (3)'!A885,Telefonkönyv!$C$2:$C$63,0)))</f>
        <v>Fosztó Gábor ügyintéző</v>
      </c>
      <c r="G885" s="5">
        <f t="shared" si="66"/>
        <v>2445</v>
      </c>
      <c r="H885" s="11" t="b">
        <f t="shared" si="67"/>
        <v>0</v>
      </c>
      <c r="I885" s="11" t="b">
        <f t="shared" si="68"/>
        <v>0</v>
      </c>
      <c r="J885" s="11" t="b">
        <f t="shared" si="69"/>
        <v>0</v>
      </c>
    </row>
    <row r="886" spans="1:10" x14ac:dyDescent="0.25">
      <c r="A886">
        <v>158</v>
      </c>
      <c r="B886" t="s">
        <v>9</v>
      </c>
      <c r="C886" s="3">
        <v>39977.650590277779</v>
      </c>
      <c r="D886" s="3">
        <v>39977.671932870369</v>
      </c>
      <c r="E886" s="2">
        <f t="shared" si="65"/>
        <v>2.1342592590372078E-2</v>
      </c>
      <c r="F886" t="str">
        <f>CONCATENATE(INDEX(Telefonkönyv!$A$2:$A$63,MATCH('Hívások (3)'!A886,Telefonkönyv!$C$2:$C$63,0))," ",INDEX(Telefonkönyv!$B$2:$B$63,MATCH('Hívások (3)'!A886,Telefonkönyv!$C$2:$C$63,0)))</f>
        <v>Sánta Tibor középvezető</v>
      </c>
      <c r="G886" s="5">
        <f t="shared" si="66"/>
        <v>2375</v>
      </c>
      <c r="H886" s="11" t="b">
        <f t="shared" si="67"/>
        <v>0</v>
      </c>
      <c r="I886" s="11" t="b">
        <f t="shared" si="68"/>
        <v>0</v>
      </c>
      <c r="J886" s="11" t="b">
        <f t="shared" si="69"/>
        <v>0</v>
      </c>
    </row>
    <row r="887" spans="1:10" x14ac:dyDescent="0.25">
      <c r="A887">
        <v>141</v>
      </c>
      <c r="B887" t="s">
        <v>10</v>
      </c>
      <c r="C887" s="3">
        <v>39977.652395833335</v>
      </c>
      <c r="D887" s="3">
        <v>39977.685729166667</v>
      </c>
      <c r="E887" s="2">
        <f t="shared" si="65"/>
        <v>3.3333333332848269E-2</v>
      </c>
      <c r="F887" t="str">
        <f>CONCATENATE(INDEX(Telefonkönyv!$A$2:$A$63,MATCH('Hívások (3)'!A887,Telefonkönyv!$C$2:$C$63,0))," ",INDEX(Telefonkönyv!$B$2:$B$63,MATCH('Hívások (3)'!A887,Telefonkönyv!$C$2:$C$63,0)))</f>
        <v>Harmath Szabolcs ügyintéző</v>
      </c>
      <c r="G887" s="5">
        <f t="shared" si="66"/>
        <v>4140</v>
      </c>
      <c r="H887" s="11" t="b">
        <f t="shared" si="67"/>
        <v>0</v>
      </c>
      <c r="I887" s="11" t="b">
        <f t="shared" si="68"/>
        <v>0</v>
      </c>
      <c r="J887" s="11" t="b">
        <f t="shared" si="69"/>
        <v>0</v>
      </c>
    </row>
    <row r="888" spans="1:10" x14ac:dyDescent="0.25">
      <c r="A888">
        <v>140</v>
      </c>
      <c r="B888" t="s">
        <v>5</v>
      </c>
      <c r="C888" s="3">
        <v>39977.652870370373</v>
      </c>
      <c r="D888" s="3">
        <v>39977.672361111108</v>
      </c>
      <c r="E888" s="2">
        <f t="shared" si="65"/>
        <v>1.9490740734909195E-2</v>
      </c>
      <c r="F888" t="str">
        <f>CONCATENATE(INDEX(Telefonkönyv!$A$2:$A$63,MATCH('Hívások (3)'!A888,Telefonkönyv!$C$2:$C$63,0))," ",INDEX(Telefonkönyv!$B$2:$B$63,MATCH('Hívások (3)'!A888,Telefonkönyv!$C$2:$C$63,0)))</f>
        <v>Szunomár Flóra ügyintéző</v>
      </c>
      <c r="G888" s="5">
        <f t="shared" si="66"/>
        <v>2365</v>
      </c>
      <c r="H888" s="11" t="b">
        <f t="shared" si="67"/>
        <v>0</v>
      </c>
      <c r="I888" s="11" t="b">
        <f t="shared" si="68"/>
        <v>0</v>
      </c>
      <c r="J888" s="11" t="b">
        <f t="shared" si="69"/>
        <v>0</v>
      </c>
    </row>
    <row r="889" spans="1:10" x14ac:dyDescent="0.25">
      <c r="A889">
        <v>124</v>
      </c>
      <c r="B889" t="s">
        <v>13</v>
      </c>
      <c r="C889" s="3">
        <v>39977.654224537036</v>
      </c>
      <c r="D889" s="3">
        <v>39977.667349537034</v>
      </c>
      <c r="E889" s="2">
        <f t="shared" si="65"/>
        <v>1.3124999997671694E-2</v>
      </c>
      <c r="F889" t="str">
        <f>CONCATENATE(INDEX(Telefonkönyv!$A$2:$A$63,MATCH('Hívások (3)'!A889,Telefonkönyv!$C$2:$C$63,0))," ",INDEX(Telefonkönyv!$B$2:$B$63,MATCH('Hívások (3)'!A889,Telefonkönyv!$C$2:$C$63,0)))</f>
        <v>Gelencsér László ügyintéző</v>
      </c>
      <c r="G889" s="5">
        <f t="shared" si="66"/>
        <v>1565</v>
      </c>
      <c r="H889" s="11" t="b">
        <f t="shared" si="67"/>
        <v>0</v>
      </c>
      <c r="I889" s="11" t="b">
        <f t="shared" si="68"/>
        <v>0</v>
      </c>
      <c r="J889" s="11" t="b">
        <f t="shared" si="69"/>
        <v>0</v>
      </c>
    </row>
    <row r="890" spans="1:10" x14ac:dyDescent="0.25">
      <c r="A890">
        <v>152</v>
      </c>
      <c r="B890" t="s">
        <v>6</v>
      </c>
      <c r="C890" s="3">
        <v>39977.655543981484</v>
      </c>
      <c r="D890" s="3">
        <v>39977.691168981481</v>
      </c>
      <c r="E890" s="2">
        <f t="shared" si="65"/>
        <v>3.5624999996798579E-2</v>
      </c>
      <c r="F890" t="str">
        <f>CONCATENATE(INDEX(Telefonkönyv!$A$2:$A$63,MATCH('Hívások (3)'!A890,Telefonkönyv!$C$2:$C$63,0))," ",INDEX(Telefonkönyv!$B$2:$B$63,MATCH('Hívások (3)'!A890,Telefonkönyv!$C$2:$C$63,0)))</f>
        <v>Viola Klára ügyintéző</v>
      </c>
      <c r="G890" s="5">
        <f t="shared" si="66"/>
        <v>4205</v>
      </c>
      <c r="H890" s="11" t="b">
        <f t="shared" si="67"/>
        <v>0</v>
      </c>
      <c r="I890" s="11" t="b">
        <f t="shared" si="68"/>
        <v>0</v>
      </c>
      <c r="J890" s="11" t="b">
        <f t="shared" si="69"/>
        <v>0</v>
      </c>
    </row>
    <row r="891" spans="1:10" x14ac:dyDescent="0.25">
      <c r="A891">
        <v>114</v>
      </c>
      <c r="B891" t="s">
        <v>11</v>
      </c>
      <c r="C891" s="3">
        <v>39977.660763888889</v>
      </c>
      <c r="D891" s="3">
        <v>39977.668217592596</v>
      </c>
      <c r="E891" s="2">
        <f t="shared" si="65"/>
        <v>7.4537037071422674E-3</v>
      </c>
      <c r="F891" t="str">
        <f>CONCATENATE(INDEX(Telefonkönyv!$A$2:$A$63,MATCH('Hívások (3)'!A891,Telefonkönyv!$C$2:$C$63,0))," ",INDEX(Telefonkönyv!$B$2:$B$63,MATCH('Hívások (3)'!A891,Telefonkönyv!$C$2:$C$63,0)))</f>
        <v>Bakonyi Mátyás ügyintéző</v>
      </c>
      <c r="G891" s="5">
        <f t="shared" si="66"/>
        <v>925</v>
      </c>
      <c r="H891" s="11" t="b">
        <f t="shared" si="67"/>
        <v>0</v>
      </c>
      <c r="I891" s="11" t="b">
        <f t="shared" si="68"/>
        <v>0</v>
      </c>
      <c r="J891" s="11" t="b">
        <f t="shared" si="69"/>
        <v>0</v>
      </c>
    </row>
    <row r="892" spans="1:10" x14ac:dyDescent="0.25">
      <c r="A892">
        <v>159</v>
      </c>
      <c r="B892" t="s">
        <v>4</v>
      </c>
      <c r="C892" s="3">
        <v>39977.661111111112</v>
      </c>
      <c r="D892" s="3">
        <v>39977.697118055556</v>
      </c>
      <c r="E892" s="2">
        <f t="shared" si="65"/>
        <v>3.6006944443215616E-2</v>
      </c>
      <c r="F892" t="str">
        <f>CONCATENATE(INDEX(Telefonkönyv!$A$2:$A$63,MATCH('Hívások (3)'!A892,Telefonkönyv!$C$2:$C$63,0))," ",INDEX(Telefonkönyv!$B$2:$B$63,MATCH('Hívások (3)'!A892,Telefonkönyv!$C$2:$C$63,0)))</f>
        <v>Pap Nikolett ügyintéző</v>
      </c>
      <c r="G892" s="5">
        <f t="shared" si="66"/>
        <v>3700</v>
      </c>
      <c r="H892" s="11" t="b">
        <f t="shared" si="67"/>
        <v>0</v>
      </c>
      <c r="I892" s="11" t="b">
        <f t="shared" si="68"/>
        <v>0</v>
      </c>
      <c r="J892" s="11" t="b">
        <f t="shared" si="69"/>
        <v>0</v>
      </c>
    </row>
    <row r="893" spans="1:10" x14ac:dyDescent="0.25">
      <c r="A893">
        <v>132</v>
      </c>
      <c r="B893" t="s">
        <v>5</v>
      </c>
      <c r="C893" s="3">
        <v>39977.665925925925</v>
      </c>
      <c r="D893" s="3">
        <v>39977.694016203706</v>
      </c>
      <c r="E893" s="2">
        <f t="shared" si="65"/>
        <v>2.8090277781302575E-2</v>
      </c>
      <c r="F893" t="str">
        <f>CONCATENATE(INDEX(Telefonkönyv!$A$2:$A$63,MATCH('Hívások (3)'!A893,Telefonkönyv!$C$2:$C$63,0))," ",INDEX(Telefonkönyv!$B$2:$B$63,MATCH('Hívások (3)'!A893,Telefonkönyv!$C$2:$C$63,0)))</f>
        <v>Pap Zsófia ügyintéző</v>
      </c>
      <c r="G893" s="5">
        <f t="shared" si="66"/>
        <v>3325</v>
      </c>
      <c r="H893" s="11" t="b">
        <f t="shared" si="67"/>
        <v>0</v>
      </c>
      <c r="I893" s="11" t="b">
        <f t="shared" si="68"/>
        <v>0</v>
      </c>
      <c r="J893" s="11" t="b">
        <f t="shared" si="69"/>
        <v>0</v>
      </c>
    </row>
    <row r="894" spans="1:10" x14ac:dyDescent="0.25">
      <c r="A894">
        <v>133</v>
      </c>
      <c r="B894" t="s">
        <v>15</v>
      </c>
      <c r="C894" s="3">
        <v>39977.667534722219</v>
      </c>
      <c r="D894" s="3">
        <v>39977.692824074074</v>
      </c>
      <c r="E894" s="2">
        <f t="shared" si="65"/>
        <v>2.5289351855462883E-2</v>
      </c>
      <c r="F894" t="str">
        <f>CONCATENATE(INDEX(Telefonkönyv!$A$2:$A$63,MATCH('Hívások (3)'!A894,Telefonkönyv!$C$2:$C$63,0))," ",INDEX(Telefonkönyv!$B$2:$B$63,MATCH('Hívások (3)'!A894,Telefonkönyv!$C$2:$C$63,0)))</f>
        <v>Kálóczi Berta ügyintéző</v>
      </c>
      <c r="G894" s="5">
        <f t="shared" si="66"/>
        <v>3205</v>
      </c>
      <c r="H894" s="11" t="b">
        <f t="shared" si="67"/>
        <v>0</v>
      </c>
      <c r="I894" s="11" t="b">
        <f t="shared" si="68"/>
        <v>0</v>
      </c>
      <c r="J894" s="11" t="b">
        <f t="shared" si="69"/>
        <v>0</v>
      </c>
    </row>
    <row r="895" spans="1:10" x14ac:dyDescent="0.25">
      <c r="A895">
        <v>122</v>
      </c>
      <c r="B895" t="s">
        <v>14</v>
      </c>
      <c r="C895" s="3">
        <v>39977.671342592592</v>
      </c>
      <c r="D895" s="3">
        <v>39977.677175925928</v>
      </c>
      <c r="E895" s="2">
        <f t="shared" si="65"/>
        <v>5.8333333363407291E-3</v>
      </c>
      <c r="F895" t="str">
        <f>CONCATENATE(INDEX(Telefonkönyv!$A$2:$A$63,MATCH('Hívások (3)'!A895,Telefonkönyv!$C$2:$C$63,0))," ",INDEX(Telefonkönyv!$B$2:$B$63,MATCH('Hívások (3)'!A895,Telefonkönyv!$C$2:$C$63,0)))</f>
        <v>Láng Botond ügyintéző</v>
      </c>
      <c r="G895" s="5">
        <f t="shared" si="66"/>
        <v>765</v>
      </c>
      <c r="H895" s="11" t="b">
        <f t="shared" si="67"/>
        <v>0</v>
      </c>
      <c r="I895" s="11" t="b">
        <f t="shared" si="68"/>
        <v>0</v>
      </c>
      <c r="J895" s="11" t="b">
        <f t="shared" si="69"/>
        <v>0</v>
      </c>
    </row>
    <row r="896" spans="1:10" x14ac:dyDescent="0.25">
      <c r="A896">
        <v>148</v>
      </c>
      <c r="B896" t="s">
        <v>13</v>
      </c>
      <c r="C896" s="3">
        <v>39977.672164351854</v>
      </c>
      <c r="D896" s="3">
        <v>39977.684710648151</v>
      </c>
      <c r="E896" s="2">
        <f t="shared" si="65"/>
        <v>1.2546296296932269E-2</v>
      </c>
      <c r="F896" t="str">
        <f>CONCATENATE(INDEX(Telefonkönyv!$A$2:$A$63,MATCH('Hívások (3)'!A896,Telefonkönyv!$C$2:$C$63,0))," ",INDEX(Telefonkönyv!$B$2:$B$63,MATCH('Hívások (3)'!A896,Telefonkönyv!$C$2:$C$63,0)))</f>
        <v>Mester Zsuzsa középvezető</v>
      </c>
      <c r="G896" s="5">
        <f t="shared" si="66"/>
        <v>1565</v>
      </c>
      <c r="H896" s="11" t="b">
        <f t="shared" si="67"/>
        <v>0</v>
      </c>
      <c r="I896" s="11" t="b">
        <f t="shared" si="68"/>
        <v>0</v>
      </c>
      <c r="J896" s="11" t="b">
        <f t="shared" si="69"/>
        <v>0</v>
      </c>
    </row>
    <row r="897" spans="1:10" x14ac:dyDescent="0.25">
      <c r="A897">
        <v>134</v>
      </c>
      <c r="B897" t="s">
        <v>4</v>
      </c>
      <c r="C897" s="3">
        <v>39977.673368055555</v>
      </c>
      <c r="D897" s="3">
        <v>39977.703576388885</v>
      </c>
      <c r="E897" s="2">
        <f t="shared" si="65"/>
        <v>3.0208333329937886E-2</v>
      </c>
      <c r="F897" t="str">
        <f>CONCATENATE(INDEX(Telefonkönyv!$A$2:$A$63,MATCH('Hívások (3)'!A897,Telefonkönyv!$C$2:$C$63,0))," ",INDEX(Telefonkönyv!$B$2:$B$63,MATCH('Hívások (3)'!A897,Telefonkönyv!$C$2:$C$63,0)))</f>
        <v>Kurinyec Kinga ügyintéző</v>
      </c>
      <c r="G897" s="5">
        <f t="shared" si="66"/>
        <v>3140</v>
      </c>
      <c r="H897" s="11" t="b">
        <f t="shared" si="67"/>
        <v>0</v>
      </c>
      <c r="I897" s="11" t="b">
        <f t="shared" si="68"/>
        <v>0</v>
      </c>
      <c r="J897" s="11" t="b">
        <f t="shared" si="69"/>
        <v>0</v>
      </c>
    </row>
    <row r="898" spans="1:10" x14ac:dyDescent="0.25">
      <c r="A898">
        <v>151</v>
      </c>
      <c r="B898" t="s">
        <v>15</v>
      </c>
      <c r="C898" s="3">
        <v>39977.677604166667</v>
      </c>
      <c r="D898" s="3">
        <v>39977.678773148145</v>
      </c>
      <c r="E898" s="2">
        <f t="shared" si="65"/>
        <v>1.1689814782585017E-3</v>
      </c>
      <c r="F898" t="str">
        <f>CONCATENATE(INDEX(Telefonkönyv!$A$2:$A$63,MATCH('Hívások (3)'!A898,Telefonkönyv!$C$2:$C$63,0))," ",INDEX(Telefonkönyv!$B$2:$B$63,MATCH('Hívások (3)'!A898,Telefonkönyv!$C$2:$C$63,0)))</f>
        <v>Lovas Helga ügyintéző</v>
      </c>
      <c r="G898" s="5">
        <f t="shared" si="66"/>
        <v>230</v>
      </c>
      <c r="H898" s="11" t="b">
        <f t="shared" si="67"/>
        <v>0</v>
      </c>
      <c r="I898" s="11" t="b">
        <f t="shared" si="68"/>
        <v>0</v>
      </c>
      <c r="J898" s="11" t="b">
        <f t="shared" si="69"/>
        <v>0</v>
      </c>
    </row>
    <row r="899" spans="1:10" x14ac:dyDescent="0.25">
      <c r="A899">
        <v>140</v>
      </c>
      <c r="B899" t="s">
        <v>5</v>
      </c>
      <c r="C899" s="3">
        <v>39977.680011574077</v>
      </c>
      <c r="D899" s="3">
        <v>39977.707511574074</v>
      </c>
      <c r="E899" s="2">
        <f t="shared" ref="E899:E962" si="70">D899-C899</f>
        <v>2.749999999650754E-2</v>
      </c>
      <c r="F899" t="str">
        <f>CONCATENATE(INDEX(Telefonkönyv!$A$2:$A$63,MATCH('Hívások (3)'!A899,Telefonkönyv!$C$2:$C$63,0))," ",INDEX(Telefonkönyv!$B$2:$B$63,MATCH('Hívások (3)'!A899,Telefonkönyv!$C$2:$C$63,0)))</f>
        <v>Szunomár Flóra ügyintéző</v>
      </c>
      <c r="G899" s="5">
        <f t="shared" ref="G899:G962" si="71">VLOOKUP(B899,$S$2:$V$13,3,FALSE)+IF(SECOND(E899)=0,MINUTE(E899),MINUTE(E899)+1)*VLOOKUP(B899,$S$2:$V$13,4,FALSE)</f>
        <v>3245</v>
      </c>
      <c r="H899" s="11" t="b">
        <f t="shared" ref="H899:H962" si="72">AND(HOUR($C899)+VLOOKUP($B899,$S$2:$T$13,2,FALSE)&lt;9,HOUR($D899)+VLOOKUP($B899,$S$2:$T$13,2,FALSE)&gt;=9)</f>
        <v>0</v>
      </c>
      <c r="I899" s="11" t="b">
        <f t="shared" ref="I899:I962" si="73">AND( OR( HOUR($C899)+VLOOKUP($B899,$S$2:$T$13,2,FALSE)&lt;17, AND(HOUR($C899)+VLOOKUP($B899,$S$2:$T$13,2,FALSE)=17,MINUTE($C899)=0,SECOND($C899)=0) ), AND( HOUR($D899)+VLOOKUP($B899,$S$2:$T$13,2,FALSE)=17, OR(MINUTE($D899)&lt;&gt;0,SECOND($D899)&lt;&gt;0) ) )</f>
        <v>0</v>
      </c>
      <c r="J899" s="11" t="b">
        <f t="shared" ref="J899:J962" si="74">OR(OR(HOUR($C899)+VLOOKUP($B899,$S$2:$T$13,2,FALSE)&gt;17,AND(HOUR($C899)+VLOOKUP($B899,$S$2:$T$13,2,FALSE)=17,OR(MINUTE($C899)&gt;0,SECOND($C899)&gt;0)),HOUR($D899)+VLOOKUP($B899,$S$2:$T$13,2,FALSE)&lt;9))</f>
        <v>0</v>
      </c>
    </row>
    <row r="900" spans="1:10" x14ac:dyDescent="0.25">
      <c r="A900">
        <v>122</v>
      </c>
      <c r="B900" t="s">
        <v>14</v>
      </c>
      <c r="C900" s="3">
        <v>39977.680335648147</v>
      </c>
      <c r="D900" s="3">
        <v>39977.691840277781</v>
      </c>
      <c r="E900" s="2">
        <f t="shared" si="70"/>
        <v>1.1504629634146113E-2</v>
      </c>
      <c r="F900" t="str">
        <f>CONCATENATE(INDEX(Telefonkönyv!$A$2:$A$63,MATCH('Hívások (3)'!A900,Telefonkönyv!$C$2:$C$63,0))," ",INDEX(Telefonkönyv!$B$2:$B$63,MATCH('Hívások (3)'!A900,Telefonkönyv!$C$2:$C$63,0)))</f>
        <v>Láng Botond ügyintéző</v>
      </c>
      <c r="G900" s="5">
        <f t="shared" si="71"/>
        <v>1405</v>
      </c>
      <c r="H900" s="11" t="b">
        <f t="shared" si="72"/>
        <v>0</v>
      </c>
      <c r="I900" s="11" t="b">
        <f t="shared" si="73"/>
        <v>0</v>
      </c>
      <c r="J900" s="11" t="b">
        <f t="shared" si="74"/>
        <v>0</v>
      </c>
    </row>
    <row r="901" spans="1:10" x14ac:dyDescent="0.25">
      <c r="A901">
        <v>155</v>
      </c>
      <c r="B901" t="s">
        <v>9</v>
      </c>
      <c r="C901" s="3">
        <v>39977.680509259262</v>
      </c>
      <c r="D901" s="3">
        <v>39977.681296296294</v>
      </c>
      <c r="E901" s="2">
        <f t="shared" si="70"/>
        <v>7.8703703184146434E-4</v>
      </c>
      <c r="F901" t="str">
        <f>CONCATENATE(INDEX(Telefonkönyv!$A$2:$A$63,MATCH('Hívások (3)'!A901,Telefonkönyv!$C$2:$C$63,0))," ",INDEX(Telefonkönyv!$B$2:$B$63,MATCH('Hívások (3)'!A901,Telefonkönyv!$C$2:$C$63,0)))</f>
        <v>Bölöni Antal ügyintéző</v>
      </c>
      <c r="G901" s="5">
        <f t="shared" si="71"/>
        <v>200</v>
      </c>
      <c r="H901" s="11" t="b">
        <f t="shared" si="72"/>
        <v>0</v>
      </c>
      <c r="I901" s="11" t="b">
        <f t="shared" si="73"/>
        <v>0</v>
      </c>
      <c r="J901" s="11" t="b">
        <f t="shared" si="74"/>
        <v>0</v>
      </c>
    </row>
    <row r="902" spans="1:10" x14ac:dyDescent="0.25">
      <c r="A902">
        <v>125</v>
      </c>
      <c r="B902" t="s">
        <v>8</v>
      </c>
      <c r="C902" s="3">
        <v>39977.681284722225</v>
      </c>
      <c r="D902" s="3">
        <v>39977.686249999999</v>
      </c>
      <c r="E902" s="2">
        <f t="shared" si="70"/>
        <v>4.9652777743176557E-3</v>
      </c>
      <c r="F902" t="str">
        <f>CONCATENATE(INDEX(Telefonkönyv!$A$2:$A$63,MATCH('Hívások (3)'!A902,Telefonkönyv!$C$2:$C$63,0))," ",INDEX(Telefonkönyv!$B$2:$B$63,MATCH('Hívások (3)'!A902,Telefonkönyv!$C$2:$C$63,0)))</f>
        <v>Éhes Piroska ügyintéző</v>
      </c>
      <c r="G902" s="5">
        <f t="shared" si="71"/>
        <v>685</v>
      </c>
      <c r="H902" s="11" t="b">
        <f t="shared" si="72"/>
        <v>0</v>
      </c>
      <c r="I902" s="11" t="b">
        <f t="shared" si="73"/>
        <v>0</v>
      </c>
      <c r="J902" s="11" t="b">
        <f t="shared" si="74"/>
        <v>0</v>
      </c>
    </row>
    <row r="903" spans="1:10" x14ac:dyDescent="0.25">
      <c r="A903">
        <v>148</v>
      </c>
      <c r="B903" t="s">
        <v>6</v>
      </c>
      <c r="C903" s="3">
        <v>39977.685011574074</v>
      </c>
      <c r="D903" s="3">
        <v>39977.711550925924</v>
      </c>
      <c r="E903" s="2">
        <f t="shared" si="70"/>
        <v>2.6539351849351078E-2</v>
      </c>
      <c r="F903" t="str">
        <f>CONCATENATE(INDEX(Telefonkönyv!$A$2:$A$63,MATCH('Hívások (3)'!A903,Telefonkönyv!$C$2:$C$63,0))," ",INDEX(Telefonkönyv!$B$2:$B$63,MATCH('Hívások (3)'!A903,Telefonkönyv!$C$2:$C$63,0)))</f>
        <v>Mester Zsuzsa középvezető</v>
      </c>
      <c r="G903" s="5">
        <f t="shared" si="71"/>
        <v>3165</v>
      </c>
      <c r="H903" s="11" t="b">
        <f t="shared" si="72"/>
        <v>0</v>
      </c>
      <c r="I903" s="11" t="b">
        <f t="shared" si="73"/>
        <v>0</v>
      </c>
      <c r="J903" s="11" t="b">
        <f t="shared" si="74"/>
        <v>0</v>
      </c>
    </row>
    <row r="904" spans="1:10" x14ac:dyDescent="0.25">
      <c r="A904">
        <v>141</v>
      </c>
      <c r="B904" t="s">
        <v>10</v>
      </c>
      <c r="C904" s="3">
        <v>39977.690532407411</v>
      </c>
      <c r="D904" s="3">
        <v>39977.721250000002</v>
      </c>
      <c r="E904" s="2">
        <f t="shared" si="70"/>
        <v>3.071759259182727E-2</v>
      </c>
      <c r="F904" t="str">
        <f>CONCATENATE(INDEX(Telefonkönyv!$A$2:$A$63,MATCH('Hívások (3)'!A904,Telefonkönyv!$C$2:$C$63,0))," ",INDEX(Telefonkönyv!$B$2:$B$63,MATCH('Hívások (3)'!A904,Telefonkönyv!$C$2:$C$63,0)))</f>
        <v>Harmath Szabolcs ügyintéző</v>
      </c>
      <c r="G904" s="5">
        <f t="shared" si="71"/>
        <v>3885</v>
      </c>
      <c r="H904" s="11" t="b">
        <f t="shared" si="72"/>
        <v>0</v>
      </c>
      <c r="I904" s="11" t="b">
        <f t="shared" si="73"/>
        <v>0</v>
      </c>
      <c r="J904" s="11" t="b">
        <f t="shared" si="74"/>
        <v>0</v>
      </c>
    </row>
    <row r="905" spans="1:10" x14ac:dyDescent="0.25">
      <c r="A905">
        <v>114</v>
      </c>
      <c r="B905" t="s">
        <v>11</v>
      </c>
      <c r="C905" s="3">
        <v>39977.691689814812</v>
      </c>
      <c r="D905" s="3">
        <v>39977.697812500002</v>
      </c>
      <c r="E905" s="2">
        <f t="shared" si="70"/>
        <v>6.1226851903484203E-3</v>
      </c>
      <c r="F905" t="str">
        <f>CONCATENATE(INDEX(Telefonkönyv!$A$2:$A$63,MATCH('Hívások (3)'!A905,Telefonkönyv!$C$2:$C$63,0))," ",INDEX(Telefonkönyv!$B$2:$B$63,MATCH('Hívások (3)'!A905,Telefonkönyv!$C$2:$C$63,0)))</f>
        <v>Bakonyi Mátyás ügyintéző</v>
      </c>
      <c r="G905" s="5">
        <f t="shared" si="71"/>
        <v>765</v>
      </c>
      <c r="H905" s="11" t="b">
        <f t="shared" si="72"/>
        <v>0</v>
      </c>
      <c r="I905" s="11" t="b">
        <f t="shared" si="73"/>
        <v>0</v>
      </c>
      <c r="J905" s="11" t="b">
        <f t="shared" si="74"/>
        <v>0</v>
      </c>
    </row>
    <row r="906" spans="1:10" x14ac:dyDescent="0.25">
      <c r="A906">
        <v>142</v>
      </c>
      <c r="B906" t="s">
        <v>4</v>
      </c>
      <c r="C906" s="3">
        <v>39977.692199074074</v>
      </c>
      <c r="D906" s="3">
        <v>39977.697245370371</v>
      </c>
      <c r="E906" s="2">
        <f t="shared" si="70"/>
        <v>5.0462962972233072E-3</v>
      </c>
      <c r="F906" t="str">
        <f>CONCATENATE(INDEX(Telefonkönyv!$A$2:$A$63,MATCH('Hívások (3)'!A906,Telefonkönyv!$C$2:$C$63,0))," ",INDEX(Telefonkönyv!$B$2:$B$63,MATCH('Hívások (3)'!A906,Telefonkönyv!$C$2:$C$63,0)))</f>
        <v>Varkoly Lili ügyintéző</v>
      </c>
      <c r="G906" s="5">
        <f t="shared" si="71"/>
        <v>620</v>
      </c>
      <c r="H906" s="11" t="b">
        <f t="shared" si="72"/>
        <v>0</v>
      </c>
      <c r="I906" s="11" t="b">
        <f t="shared" si="73"/>
        <v>0</v>
      </c>
      <c r="J906" s="11" t="b">
        <f t="shared" si="74"/>
        <v>0</v>
      </c>
    </row>
    <row r="907" spans="1:10" x14ac:dyDescent="0.25">
      <c r="A907">
        <v>149</v>
      </c>
      <c r="B907" t="s">
        <v>5</v>
      </c>
      <c r="C907" s="3">
        <v>39977.692210648151</v>
      </c>
      <c r="D907" s="3">
        <v>39977.694085648145</v>
      </c>
      <c r="E907" s="2">
        <f t="shared" si="70"/>
        <v>1.8749999944702722E-3</v>
      </c>
      <c r="F907" t="str">
        <f>CONCATENATE(INDEX(Telefonkönyv!$A$2:$A$63,MATCH('Hívások (3)'!A907,Telefonkönyv!$C$2:$C$63,0))," ",INDEX(Telefonkönyv!$B$2:$B$63,MATCH('Hívások (3)'!A907,Telefonkönyv!$C$2:$C$63,0)))</f>
        <v>Kerekes Zoltán középvezető</v>
      </c>
      <c r="G907" s="5">
        <f t="shared" si="71"/>
        <v>285</v>
      </c>
      <c r="H907" s="11" t="b">
        <f t="shared" si="72"/>
        <v>0</v>
      </c>
      <c r="I907" s="11" t="b">
        <f t="shared" si="73"/>
        <v>0</v>
      </c>
      <c r="J907" s="11" t="b">
        <f t="shared" si="74"/>
        <v>0</v>
      </c>
    </row>
    <row r="908" spans="1:10" x14ac:dyDescent="0.25">
      <c r="A908">
        <v>138</v>
      </c>
      <c r="B908" t="s">
        <v>5</v>
      </c>
      <c r="C908" s="3">
        <v>39977.692372685182</v>
      </c>
      <c r="D908" s="3">
        <v>39977.700196759259</v>
      </c>
      <c r="E908" s="2">
        <f t="shared" si="70"/>
        <v>7.8240740767796524E-3</v>
      </c>
      <c r="F908" t="str">
        <f>CONCATENATE(INDEX(Telefonkönyv!$A$2:$A$63,MATCH('Hívások (3)'!A908,Telefonkönyv!$C$2:$C$63,0))," ",INDEX(Telefonkönyv!$B$2:$B$63,MATCH('Hívások (3)'!A908,Telefonkönyv!$C$2:$C$63,0)))</f>
        <v>Cserta Péter ügyintéző</v>
      </c>
      <c r="G908" s="5">
        <f t="shared" si="71"/>
        <v>1005</v>
      </c>
      <c r="H908" s="11" t="b">
        <f t="shared" si="72"/>
        <v>0</v>
      </c>
      <c r="I908" s="11" t="b">
        <f t="shared" si="73"/>
        <v>0</v>
      </c>
      <c r="J908" s="11" t="b">
        <f t="shared" si="74"/>
        <v>0</v>
      </c>
    </row>
    <row r="909" spans="1:10" x14ac:dyDescent="0.25">
      <c r="A909">
        <v>157</v>
      </c>
      <c r="B909" t="s">
        <v>6</v>
      </c>
      <c r="C909" s="3">
        <v>39977.69326388889</v>
      </c>
      <c r="D909" s="3">
        <v>39977.726226851853</v>
      </c>
      <c r="E909" s="2">
        <f t="shared" si="70"/>
        <v>3.2962962963210884E-2</v>
      </c>
      <c r="F909" t="str">
        <f>CONCATENATE(INDEX(Telefonkönyv!$A$2:$A$63,MATCH('Hívások (3)'!A909,Telefonkönyv!$C$2:$C$63,0))," ",INDEX(Telefonkönyv!$B$2:$B$63,MATCH('Hívások (3)'!A909,Telefonkönyv!$C$2:$C$63,0)))</f>
        <v>Tardos György ügyintéző</v>
      </c>
      <c r="G909" s="5">
        <f t="shared" si="71"/>
        <v>3885</v>
      </c>
      <c r="H909" s="11" t="b">
        <f t="shared" si="72"/>
        <v>0</v>
      </c>
      <c r="I909" s="11" t="b">
        <f t="shared" si="73"/>
        <v>0</v>
      </c>
      <c r="J909" s="11" t="b">
        <f t="shared" si="74"/>
        <v>0</v>
      </c>
    </row>
    <row r="910" spans="1:10" x14ac:dyDescent="0.25">
      <c r="A910">
        <v>151</v>
      </c>
      <c r="B910" t="s">
        <v>15</v>
      </c>
      <c r="C910" s="3">
        <v>39977.695428240739</v>
      </c>
      <c r="D910" s="3">
        <v>39977.73159722222</v>
      </c>
      <c r="E910" s="2">
        <f t="shared" si="70"/>
        <v>3.6168981481750961E-2</v>
      </c>
      <c r="F910" t="str">
        <f>CONCATENATE(INDEX(Telefonkönyv!$A$2:$A$63,MATCH('Hívások (3)'!A910,Telefonkönyv!$C$2:$C$63,0))," ",INDEX(Telefonkönyv!$B$2:$B$63,MATCH('Hívások (3)'!A910,Telefonkönyv!$C$2:$C$63,0)))</f>
        <v>Lovas Helga ügyintéző</v>
      </c>
      <c r="G910" s="5">
        <f t="shared" si="71"/>
        <v>4565</v>
      </c>
      <c r="H910" s="11" t="b">
        <f t="shared" si="72"/>
        <v>0</v>
      </c>
      <c r="I910" s="11" t="b">
        <f t="shared" si="73"/>
        <v>0</v>
      </c>
      <c r="J910" s="11" t="b">
        <f t="shared" si="74"/>
        <v>0</v>
      </c>
    </row>
    <row r="911" spans="1:10" x14ac:dyDescent="0.25">
      <c r="A911">
        <v>129</v>
      </c>
      <c r="B911" t="s">
        <v>4</v>
      </c>
      <c r="C911" s="3">
        <v>39977.695729166669</v>
      </c>
      <c r="D911" s="3">
        <v>39977.736724537041</v>
      </c>
      <c r="E911" s="2">
        <f t="shared" si="70"/>
        <v>4.0995370371092577E-2</v>
      </c>
      <c r="F911" t="str">
        <f>CONCATENATE(INDEX(Telefonkönyv!$A$2:$A$63,MATCH('Hívások (3)'!A911,Telefonkönyv!$C$2:$C$63,0))," ",INDEX(Telefonkönyv!$B$2:$B$63,MATCH('Hívások (3)'!A911,Telefonkönyv!$C$2:$C$63,0)))</f>
        <v>Huszár Ildikó középvezető</v>
      </c>
      <c r="G911" s="5">
        <f t="shared" si="71"/>
        <v>4260</v>
      </c>
      <c r="H911" s="11" t="b">
        <f t="shared" si="72"/>
        <v>0</v>
      </c>
      <c r="I911" s="11" t="b">
        <f t="shared" si="73"/>
        <v>0</v>
      </c>
      <c r="J911" s="11" t="b">
        <f t="shared" si="74"/>
        <v>0</v>
      </c>
    </row>
    <row r="912" spans="1:10" x14ac:dyDescent="0.25">
      <c r="A912">
        <v>102</v>
      </c>
      <c r="B912" t="s">
        <v>11</v>
      </c>
      <c r="C912" s="3">
        <v>39977.697060185186</v>
      </c>
      <c r="D912" s="3">
        <v>39977.737766203703</v>
      </c>
      <c r="E912" s="2">
        <f t="shared" si="70"/>
        <v>4.0706018517084885E-2</v>
      </c>
      <c r="F912" t="str">
        <f>CONCATENATE(INDEX(Telefonkönyv!$A$2:$A$63,MATCH('Hívások (3)'!A912,Telefonkönyv!$C$2:$C$63,0))," ",INDEX(Telefonkönyv!$B$2:$B$63,MATCH('Hívások (3)'!A912,Telefonkönyv!$C$2:$C$63,0)))</f>
        <v>Csurgó Tivadar ügyintéző</v>
      </c>
      <c r="G912" s="5">
        <f t="shared" si="71"/>
        <v>4765</v>
      </c>
      <c r="H912" s="11" t="b">
        <f t="shared" si="72"/>
        <v>0</v>
      </c>
      <c r="I912" s="11" t="b">
        <f t="shared" si="73"/>
        <v>0</v>
      </c>
      <c r="J912" s="11" t="b">
        <f t="shared" si="74"/>
        <v>0</v>
      </c>
    </row>
    <row r="913" spans="1:10" x14ac:dyDescent="0.25">
      <c r="A913">
        <v>149</v>
      </c>
      <c r="B913" t="s">
        <v>9</v>
      </c>
      <c r="C913" s="3">
        <v>39977.697916666664</v>
      </c>
      <c r="D913" s="3">
        <v>39977.726631944446</v>
      </c>
      <c r="E913" s="2">
        <f t="shared" si="70"/>
        <v>2.8715277781884652E-2</v>
      </c>
      <c r="F913" t="str">
        <f>CONCATENATE(INDEX(Telefonkönyv!$A$2:$A$63,MATCH('Hívások (3)'!A913,Telefonkönyv!$C$2:$C$63,0))," ",INDEX(Telefonkönyv!$B$2:$B$63,MATCH('Hívások (3)'!A913,Telefonkönyv!$C$2:$C$63,0)))</f>
        <v>Kerekes Zoltán középvezető</v>
      </c>
      <c r="G913" s="5">
        <f t="shared" si="71"/>
        <v>3200</v>
      </c>
      <c r="H913" s="11" t="b">
        <f t="shared" si="72"/>
        <v>0</v>
      </c>
      <c r="I913" s="11" t="b">
        <f t="shared" si="73"/>
        <v>0</v>
      </c>
      <c r="J913" s="11" t="b">
        <f t="shared" si="74"/>
        <v>0</v>
      </c>
    </row>
    <row r="914" spans="1:10" x14ac:dyDescent="0.25">
      <c r="A914">
        <v>114</v>
      </c>
      <c r="B914" t="s">
        <v>11</v>
      </c>
      <c r="C914" s="3">
        <v>39977.698622685188</v>
      </c>
      <c r="D914" s="3">
        <v>39977.705416666664</v>
      </c>
      <c r="E914" s="2">
        <f t="shared" si="70"/>
        <v>6.7939814762212336E-3</v>
      </c>
      <c r="F914" t="str">
        <f>CONCATENATE(INDEX(Telefonkönyv!$A$2:$A$63,MATCH('Hívások (3)'!A914,Telefonkönyv!$C$2:$C$63,0))," ",INDEX(Telefonkönyv!$B$2:$B$63,MATCH('Hívások (3)'!A914,Telefonkönyv!$C$2:$C$63,0)))</f>
        <v>Bakonyi Mátyás ügyintéző</v>
      </c>
      <c r="G914" s="5">
        <f t="shared" si="71"/>
        <v>845</v>
      </c>
      <c r="H914" s="11" t="b">
        <f t="shared" si="72"/>
        <v>0</v>
      </c>
      <c r="I914" s="11" t="b">
        <f t="shared" si="73"/>
        <v>0</v>
      </c>
      <c r="J914" s="11" t="b">
        <f t="shared" si="74"/>
        <v>0</v>
      </c>
    </row>
    <row r="915" spans="1:10" x14ac:dyDescent="0.25">
      <c r="A915">
        <v>115</v>
      </c>
      <c r="B915" t="s">
        <v>14</v>
      </c>
      <c r="C915" s="3">
        <v>39977.699374999997</v>
      </c>
      <c r="D915" s="3">
        <v>39977.704375000001</v>
      </c>
      <c r="E915" s="2">
        <f t="shared" si="70"/>
        <v>5.0000000046566129E-3</v>
      </c>
      <c r="F915" t="str">
        <f>CONCATENATE(INDEX(Telefonkönyv!$A$2:$A$63,MATCH('Hívások (3)'!A915,Telefonkönyv!$C$2:$C$63,0))," ",INDEX(Telefonkönyv!$B$2:$B$63,MATCH('Hívások (3)'!A915,Telefonkönyv!$C$2:$C$63,0)))</f>
        <v>Marosi István ügyintéző</v>
      </c>
      <c r="G915" s="5">
        <f t="shared" si="71"/>
        <v>685</v>
      </c>
      <c r="H915" s="11" t="b">
        <f t="shared" si="72"/>
        <v>0</v>
      </c>
      <c r="I915" s="11" t="b">
        <f t="shared" si="73"/>
        <v>0</v>
      </c>
      <c r="J915" s="11" t="b">
        <f t="shared" si="74"/>
        <v>0</v>
      </c>
    </row>
    <row r="916" spans="1:10" x14ac:dyDescent="0.25">
      <c r="A916">
        <v>108</v>
      </c>
      <c r="B916" t="s">
        <v>13</v>
      </c>
      <c r="C916" s="3">
        <v>39977.699664351851</v>
      </c>
      <c r="D916" s="3">
        <v>39977.720370370371</v>
      </c>
      <c r="E916" s="2">
        <f t="shared" si="70"/>
        <v>2.0706018520286307E-2</v>
      </c>
      <c r="F916" t="str">
        <f>CONCATENATE(INDEX(Telefonkönyv!$A$2:$A$63,MATCH('Hívások (3)'!A916,Telefonkönyv!$C$2:$C$63,0))," ",INDEX(Telefonkönyv!$B$2:$B$63,MATCH('Hívások (3)'!A916,Telefonkönyv!$C$2:$C$63,0)))</f>
        <v>Csurai Fruzsina ügyintéző</v>
      </c>
      <c r="G916" s="5">
        <f t="shared" si="71"/>
        <v>2445</v>
      </c>
      <c r="H916" s="11" t="b">
        <f t="shared" si="72"/>
        <v>0</v>
      </c>
      <c r="I916" s="11" t="b">
        <f t="shared" si="73"/>
        <v>0</v>
      </c>
      <c r="J916" s="11" t="b">
        <f t="shared" si="74"/>
        <v>0</v>
      </c>
    </row>
    <row r="917" spans="1:10" x14ac:dyDescent="0.25">
      <c r="A917">
        <v>104</v>
      </c>
      <c r="B917" t="s">
        <v>5</v>
      </c>
      <c r="C917" s="3">
        <v>39977.709768518522</v>
      </c>
      <c r="D917" s="3">
        <v>39977.73877314815</v>
      </c>
      <c r="E917" s="2">
        <f t="shared" si="70"/>
        <v>2.9004629628616385E-2</v>
      </c>
      <c r="F917" t="str">
        <f>CONCATENATE(INDEX(Telefonkönyv!$A$2:$A$63,MATCH('Hívások (3)'!A917,Telefonkönyv!$C$2:$C$63,0))," ",INDEX(Telefonkönyv!$B$2:$B$63,MATCH('Hívások (3)'!A917,Telefonkönyv!$C$2:$C$63,0)))</f>
        <v>Laki Tamara ügyintéző</v>
      </c>
      <c r="G917" s="5">
        <f t="shared" si="71"/>
        <v>3405</v>
      </c>
      <c r="H917" s="11" t="b">
        <f t="shared" si="72"/>
        <v>0</v>
      </c>
      <c r="I917" s="11" t="b">
        <f t="shared" si="73"/>
        <v>0</v>
      </c>
      <c r="J917" s="11" t="b">
        <f t="shared" si="74"/>
        <v>0</v>
      </c>
    </row>
    <row r="918" spans="1:10" x14ac:dyDescent="0.25">
      <c r="A918">
        <v>138</v>
      </c>
      <c r="B918" t="s">
        <v>5</v>
      </c>
      <c r="C918" s="3">
        <v>39977.712407407409</v>
      </c>
      <c r="D918" s="3">
        <v>39977.724826388891</v>
      </c>
      <c r="E918" s="2">
        <f t="shared" si="70"/>
        <v>1.2418981481459923E-2</v>
      </c>
      <c r="F918" t="str">
        <f>CONCATENATE(INDEX(Telefonkönyv!$A$2:$A$63,MATCH('Hívások (3)'!A918,Telefonkönyv!$C$2:$C$63,0))," ",INDEX(Telefonkönyv!$B$2:$B$63,MATCH('Hívások (3)'!A918,Telefonkönyv!$C$2:$C$63,0)))</f>
        <v>Cserta Péter ügyintéző</v>
      </c>
      <c r="G918" s="5">
        <f t="shared" si="71"/>
        <v>1485</v>
      </c>
      <c r="H918" s="11" t="b">
        <f t="shared" si="72"/>
        <v>0</v>
      </c>
      <c r="I918" s="11" t="b">
        <f t="shared" si="73"/>
        <v>0</v>
      </c>
      <c r="J918" s="11" t="b">
        <f t="shared" si="74"/>
        <v>0</v>
      </c>
    </row>
    <row r="919" spans="1:10" x14ac:dyDescent="0.25">
      <c r="A919">
        <v>158</v>
      </c>
      <c r="B919" t="s">
        <v>7</v>
      </c>
      <c r="C919" s="3">
        <v>39977.717465277776</v>
      </c>
      <c r="D919" s="3">
        <v>39977.723321759258</v>
      </c>
      <c r="E919" s="2">
        <f t="shared" si="70"/>
        <v>5.8564814826240763E-3</v>
      </c>
      <c r="F919" t="str">
        <f>CONCATENATE(INDEX(Telefonkönyv!$A$2:$A$63,MATCH('Hívások (3)'!A919,Telefonkönyv!$C$2:$C$63,0))," ",INDEX(Telefonkönyv!$B$2:$B$63,MATCH('Hívások (3)'!A919,Telefonkönyv!$C$2:$C$63,0)))</f>
        <v>Sánta Tibor középvezető</v>
      </c>
      <c r="G919" s="5">
        <f t="shared" si="71"/>
        <v>725</v>
      </c>
      <c r="H919" s="11" t="b">
        <f t="shared" si="72"/>
        <v>0</v>
      </c>
      <c r="I919" s="11" t="b">
        <f t="shared" si="73"/>
        <v>0</v>
      </c>
      <c r="J919" s="11" t="b">
        <f t="shared" si="74"/>
        <v>0</v>
      </c>
    </row>
    <row r="920" spans="1:10" x14ac:dyDescent="0.25">
      <c r="A920">
        <v>121</v>
      </c>
      <c r="B920" t="s">
        <v>7</v>
      </c>
      <c r="C920" s="3">
        <v>39977.721331018518</v>
      </c>
      <c r="D920" s="3">
        <v>39977.731504629628</v>
      </c>
      <c r="E920" s="2">
        <f t="shared" si="70"/>
        <v>1.0173611110076308E-2</v>
      </c>
      <c r="F920" t="str">
        <f>CONCATENATE(INDEX(Telefonkönyv!$A$2:$A$63,MATCH('Hívások (3)'!A920,Telefonkönyv!$C$2:$C$63,0))," ",INDEX(Telefonkönyv!$B$2:$B$63,MATCH('Hívások (3)'!A920,Telefonkönyv!$C$2:$C$63,0)))</f>
        <v>Palles Katalin ügyintéző</v>
      </c>
      <c r="G920" s="5">
        <f t="shared" si="71"/>
        <v>1175</v>
      </c>
      <c r="H920" s="11" t="b">
        <f t="shared" si="72"/>
        <v>0</v>
      </c>
      <c r="I920" s="11" t="b">
        <f t="shared" si="73"/>
        <v>0</v>
      </c>
      <c r="J920" s="11" t="b">
        <f t="shared" si="74"/>
        <v>0</v>
      </c>
    </row>
    <row r="921" spans="1:10" x14ac:dyDescent="0.25">
      <c r="A921">
        <v>159</v>
      </c>
      <c r="B921" t="s">
        <v>4</v>
      </c>
      <c r="C921" s="3">
        <v>39977.722141203703</v>
      </c>
      <c r="D921" s="3">
        <v>39977.757106481484</v>
      </c>
      <c r="E921" s="2">
        <f t="shared" si="70"/>
        <v>3.496527778042946E-2</v>
      </c>
      <c r="F921" t="str">
        <f>CONCATENATE(INDEX(Telefonkönyv!$A$2:$A$63,MATCH('Hívások (3)'!A921,Telefonkönyv!$C$2:$C$63,0))," ",INDEX(Telefonkönyv!$B$2:$B$63,MATCH('Hívások (3)'!A921,Telefonkönyv!$C$2:$C$63,0)))</f>
        <v>Pap Nikolett ügyintéző</v>
      </c>
      <c r="G921" s="5">
        <f t="shared" si="71"/>
        <v>3630</v>
      </c>
      <c r="H921" s="11" t="b">
        <f t="shared" si="72"/>
        <v>0</v>
      </c>
      <c r="I921" s="11" t="b">
        <f t="shared" si="73"/>
        <v>0</v>
      </c>
      <c r="J921" s="11" t="b">
        <f t="shared" si="74"/>
        <v>0</v>
      </c>
    </row>
    <row r="922" spans="1:10" x14ac:dyDescent="0.25">
      <c r="A922">
        <v>148</v>
      </c>
      <c r="B922" t="s">
        <v>4</v>
      </c>
      <c r="C922" s="3">
        <v>39977.72420138889</v>
      </c>
      <c r="D922" s="3">
        <v>39977.731493055559</v>
      </c>
      <c r="E922" s="2">
        <f t="shared" si="70"/>
        <v>7.291666668606922E-3</v>
      </c>
      <c r="F922" t="str">
        <f>CONCATENATE(INDEX(Telefonkönyv!$A$2:$A$63,MATCH('Hívások (3)'!A922,Telefonkönyv!$C$2:$C$63,0))," ",INDEX(Telefonkönyv!$B$2:$B$63,MATCH('Hívások (3)'!A922,Telefonkönyv!$C$2:$C$63,0)))</f>
        <v>Mester Zsuzsa középvezető</v>
      </c>
      <c r="G922" s="5">
        <f t="shared" si="71"/>
        <v>830</v>
      </c>
      <c r="H922" s="11" t="b">
        <f t="shared" si="72"/>
        <v>0</v>
      </c>
      <c r="I922" s="11" t="b">
        <f t="shared" si="73"/>
        <v>0</v>
      </c>
      <c r="J922" s="11" t="b">
        <f t="shared" si="74"/>
        <v>0</v>
      </c>
    </row>
    <row r="923" spans="1:10" x14ac:dyDescent="0.25">
      <c r="A923">
        <v>140</v>
      </c>
      <c r="B923" t="s">
        <v>5</v>
      </c>
      <c r="C923" s="3">
        <v>39977.725081018521</v>
      </c>
      <c r="D923" s="3">
        <v>39977.72996527778</v>
      </c>
      <c r="E923" s="2">
        <f t="shared" si="70"/>
        <v>4.8842592586879618E-3</v>
      </c>
      <c r="F923" t="str">
        <f>CONCATENATE(INDEX(Telefonkönyv!$A$2:$A$63,MATCH('Hívások (3)'!A923,Telefonkönyv!$C$2:$C$63,0))," ",INDEX(Telefonkönyv!$B$2:$B$63,MATCH('Hívások (3)'!A923,Telefonkönyv!$C$2:$C$63,0)))</f>
        <v>Szunomár Flóra ügyintéző</v>
      </c>
      <c r="G923" s="5">
        <f t="shared" si="71"/>
        <v>685</v>
      </c>
      <c r="H923" s="11" t="b">
        <f t="shared" si="72"/>
        <v>0</v>
      </c>
      <c r="I923" s="11" t="b">
        <f t="shared" si="73"/>
        <v>0</v>
      </c>
      <c r="J923" s="11" t="b">
        <f t="shared" si="74"/>
        <v>0</v>
      </c>
    </row>
    <row r="924" spans="1:10" x14ac:dyDescent="0.25">
      <c r="A924">
        <v>125</v>
      </c>
      <c r="B924" t="s">
        <v>8</v>
      </c>
      <c r="C924" s="3">
        <v>39977.725740740738</v>
      </c>
      <c r="D924" s="3">
        <v>39977.738113425927</v>
      </c>
      <c r="E924" s="2">
        <f t="shared" si="70"/>
        <v>1.2372685188893229E-2</v>
      </c>
      <c r="F924" t="str">
        <f>CONCATENATE(INDEX(Telefonkönyv!$A$2:$A$63,MATCH('Hívások (3)'!A924,Telefonkönyv!$C$2:$C$63,0))," ",INDEX(Telefonkönyv!$B$2:$B$63,MATCH('Hívások (3)'!A924,Telefonkönyv!$C$2:$C$63,0)))</f>
        <v>Éhes Piroska ügyintéző</v>
      </c>
      <c r="G924" s="5">
        <f t="shared" si="71"/>
        <v>1485</v>
      </c>
      <c r="H924" s="11" t="b">
        <f t="shared" si="72"/>
        <v>0</v>
      </c>
      <c r="I924" s="11" t="b">
        <f t="shared" si="73"/>
        <v>0</v>
      </c>
      <c r="J924" s="11" t="b">
        <f t="shared" si="74"/>
        <v>0</v>
      </c>
    </row>
    <row r="925" spans="1:10" x14ac:dyDescent="0.25">
      <c r="A925">
        <v>158</v>
      </c>
      <c r="B925" t="s">
        <v>13</v>
      </c>
      <c r="C925" s="3">
        <v>39977.726886574077</v>
      </c>
      <c r="D925" s="3">
        <v>39977.732048611113</v>
      </c>
      <c r="E925" s="2">
        <f t="shared" si="70"/>
        <v>5.1620370359160006E-3</v>
      </c>
      <c r="F925" t="str">
        <f>CONCATENATE(INDEX(Telefonkönyv!$A$2:$A$63,MATCH('Hívások (3)'!A925,Telefonkönyv!$C$2:$C$63,0))," ",INDEX(Telefonkönyv!$B$2:$B$63,MATCH('Hívások (3)'!A925,Telefonkönyv!$C$2:$C$63,0)))</f>
        <v>Sánta Tibor középvezető</v>
      </c>
      <c r="G925" s="5">
        <f t="shared" si="71"/>
        <v>685</v>
      </c>
      <c r="H925" s="11" t="b">
        <f t="shared" si="72"/>
        <v>0</v>
      </c>
      <c r="I925" s="11" t="b">
        <f t="shared" si="73"/>
        <v>0</v>
      </c>
      <c r="J925" s="11" t="b">
        <f t="shared" si="74"/>
        <v>0</v>
      </c>
    </row>
    <row r="926" spans="1:10" x14ac:dyDescent="0.25">
      <c r="A926">
        <v>156</v>
      </c>
      <c r="B926" t="s">
        <v>7</v>
      </c>
      <c r="C926" s="3">
        <v>39977.731886574074</v>
      </c>
      <c r="D926" s="3">
        <v>39977.771354166667</v>
      </c>
      <c r="E926" s="2">
        <f t="shared" si="70"/>
        <v>3.9467592592700385E-2</v>
      </c>
      <c r="F926" t="str">
        <f>CONCATENATE(INDEX(Telefonkönyv!$A$2:$A$63,MATCH('Hívások (3)'!A926,Telefonkönyv!$C$2:$C$63,0))," ",INDEX(Telefonkönyv!$B$2:$B$63,MATCH('Hívások (3)'!A926,Telefonkönyv!$C$2:$C$63,0)))</f>
        <v>Ormai Nikolett ügyintéző</v>
      </c>
      <c r="G926" s="5">
        <f t="shared" si="71"/>
        <v>4325</v>
      </c>
      <c r="H926" s="11" t="b">
        <f t="shared" si="72"/>
        <v>0</v>
      </c>
      <c r="I926" s="11" t="b">
        <f t="shared" si="73"/>
        <v>0</v>
      </c>
      <c r="J926" s="11" t="b">
        <f t="shared" si="74"/>
        <v>0</v>
      </c>
    </row>
    <row r="927" spans="1:10" x14ac:dyDescent="0.25">
      <c r="A927">
        <v>148</v>
      </c>
      <c r="B927" t="s">
        <v>7</v>
      </c>
      <c r="C927" s="3">
        <v>39977.735312500001</v>
      </c>
      <c r="D927" s="3">
        <v>39977.771979166668</v>
      </c>
      <c r="E927" s="2">
        <f t="shared" si="70"/>
        <v>3.6666666666860692E-2</v>
      </c>
      <c r="F927" t="str">
        <f>CONCATENATE(INDEX(Telefonkönyv!$A$2:$A$63,MATCH('Hívások (3)'!A927,Telefonkönyv!$C$2:$C$63,0))," ",INDEX(Telefonkönyv!$B$2:$B$63,MATCH('Hívások (3)'!A927,Telefonkönyv!$C$2:$C$63,0)))</f>
        <v>Mester Zsuzsa középvezető</v>
      </c>
      <c r="G927" s="5">
        <f t="shared" si="71"/>
        <v>4025</v>
      </c>
      <c r="H927" s="11" t="b">
        <f t="shared" si="72"/>
        <v>0</v>
      </c>
      <c r="I927" s="11" t="b">
        <f t="shared" si="73"/>
        <v>0</v>
      </c>
      <c r="J927" s="11" t="b">
        <f t="shared" si="74"/>
        <v>0</v>
      </c>
    </row>
    <row r="928" spans="1:10" x14ac:dyDescent="0.25">
      <c r="A928">
        <v>133</v>
      </c>
      <c r="B928" t="s">
        <v>15</v>
      </c>
      <c r="C928" s="3">
        <v>39977.736747685187</v>
      </c>
      <c r="D928" s="3">
        <v>39977.741620370369</v>
      </c>
      <c r="E928" s="2">
        <f t="shared" si="70"/>
        <v>4.8726851819083095E-3</v>
      </c>
      <c r="F928" t="str">
        <f>CONCATENATE(INDEX(Telefonkönyv!$A$2:$A$63,MATCH('Hívások (3)'!A928,Telefonkönyv!$C$2:$C$63,0))," ",INDEX(Telefonkönyv!$B$2:$B$63,MATCH('Hívások (3)'!A928,Telefonkönyv!$C$2:$C$63,0)))</f>
        <v>Kálóczi Berta ügyintéző</v>
      </c>
      <c r="G928" s="5">
        <f t="shared" si="71"/>
        <v>740</v>
      </c>
      <c r="H928" s="11" t="b">
        <f t="shared" si="72"/>
        <v>0</v>
      </c>
      <c r="I928" s="11" t="b">
        <f t="shared" si="73"/>
        <v>0</v>
      </c>
      <c r="J928" s="11" t="b">
        <f t="shared" si="74"/>
        <v>0</v>
      </c>
    </row>
    <row r="929" spans="1:10" x14ac:dyDescent="0.25">
      <c r="A929">
        <v>135</v>
      </c>
      <c r="B929" t="s">
        <v>13</v>
      </c>
      <c r="C929" s="3">
        <v>39977.744756944441</v>
      </c>
      <c r="D929" s="3">
        <v>39977.747256944444</v>
      </c>
      <c r="E929" s="2">
        <f t="shared" si="70"/>
        <v>2.5000000023283064E-3</v>
      </c>
      <c r="F929" t="str">
        <f>CONCATENATE(INDEX(Telefonkönyv!$A$2:$A$63,MATCH('Hívások (3)'!A929,Telefonkönyv!$C$2:$C$63,0))," ",INDEX(Telefonkönyv!$B$2:$B$63,MATCH('Hívások (3)'!A929,Telefonkönyv!$C$2:$C$63,0)))</f>
        <v>Laki Karola ügyintéző</v>
      </c>
      <c r="G929" s="5">
        <f t="shared" si="71"/>
        <v>365</v>
      </c>
      <c r="H929" s="11" t="b">
        <f t="shared" si="72"/>
        <v>0</v>
      </c>
      <c r="I929" s="11" t="b">
        <f t="shared" si="73"/>
        <v>0</v>
      </c>
      <c r="J929" s="11" t="b">
        <f t="shared" si="74"/>
        <v>0</v>
      </c>
    </row>
    <row r="930" spans="1:10" x14ac:dyDescent="0.25">
      <c r="A930">
        <v>106</v>
      </c>
      <c r="B930" t="s">
        <v>8</v>
      </c>
      <c r="C930" s="3">
        <v>39977.745185185187</v>
      </c>
      <c r="D930" s="3">
        <v>39977.747106481482</v>
      </c>
      <c r="E930" s="2">
        <f t="shared" si="70"/>
        <v>1.9212962943129241E-3</v>
      </c>
      <c r="F930" t="str">
        <f>CONCATENATE(INDEX(Telefonkönyv!$A$2:$A$63,MATCH('Hívások (3)'!A930,Telefonkönyv!$C$2:$C$63,0))," ",INDEX(Telefonkönyv!$B$2:$B$63,MATCH('Hívások (3)'!A930,Telefonkönyv!$C$2:$C$63,0)))</f>
        <v>Kalincsák Hanga ügyintéző</v>
      </c>
      <c r="G930" s="5">
        <f t="shared" si="71"/>
        <v>285</v>
      </c>
      <c r="H930" s="11" t="b">
        <f t="shared" si="72"/>
        <v>0</v>
      </c>
      <c r="I930" s="11" t="b">
        <f t="shared" si="73"/>
        <v>0</v>
      </c>
      <c r="J930" s="11" t="b">
        <f t="shared" si="74"/>
        <v>0</v>
      </c>
    </row>
    <row r="931" spans="1:10" x14ac:dyDescent="0.25">
      <c r="A931">
        <v>127</v>
      </c>
      <c r="B931" t="s">
        <v>4</v>
      </c>
      <c r="C931" s="3">
        <v>39977.749988425923</v>
      </c>
      <c r="D931" s="3">
        <v>39977.77244212963</v>
      </c>
      <c r="E931" s="2">
        <f t="shared" si="70"/>
        <v>2.2453703706560191E-2</v>
      </c>
      <c r="F931" t="str">
        <f>CONCATENATE(INDEX(Telefonkönyv!$A$2:$A$63,MATCH('Hívások (3)'!A931,Telefonkönyv!$C$2:$C$63,0))," ",INDEX(Telefonkönyv!$B$2:$B$63,MATCH('Hívások (3)'!A931,Telefonkönyv!$C$2:$C$63,0)))</f>
        <v>Polgár Zsuzsa ügyintéző</v>
      </c>
      <c r="G931" s="5">
        <f t="shared" si="71"/>
        <v>2370</v>
      </c>
      <c r="H931" s="11" t="b">
        <f t="shared" si="72"/>
        <v>0</v>
      </c>
      <c r="I931" s="11" t="b">
        <f t="shared" si="73"/>
        <v>0</v>
      </c>
      <c r="J931" s="11" t="b">
        <f t="shared" si="74"/>
        <v>0</v>
      </c>
    </row>
    <row r="932" spans="1:10" x14ac:dyDescent="0.25">
      <c r="A932">
        <v>118</v>
      </c>
      <c r="B932" t="s">
        <v>5</v>
      </c>
      <c r="C932" s="3">
        <v>39977.754699074074</v>
      </c>
      <c r="D932" s="3">
        <v>39977.770983796298</v>
      </c>
      <c r="E932" s="2">
        <f t="shared" si="70"/>
        <v>1.6284722223645076E-2</v>
      </c>
      <c r="F932" t="str">
        <f>CONCATENATE(INDEX(Telefonkönyv!$A$2:$A$63,MATCH('Hívások (3)'!A932,Telefonkönyv!$C$2:$C$63,0))," ",INDEX(Telefonkönyv!$B$2:$B$63,MATCH('Hívások (3)'!A932,Telefonkönyv!$C$2:$C$63,0)))</f>
        <v>Ondrejó Anna ügyintéző</v>
      </c>
      <c r="G932" s="5">
        <f t="shared" si="71"/>
        <v>1965</v>
      </c>
      <c r="H932" s="11" t="b">
        <f t="shared" si="72"/>
        <v>0</v>
      </c>
      <c r="I932" s="11" t="b">
        <f t="shared" si="73"/>
        <v>0</v>
      </c>
      <c r="J932" s="11" t="b">
        <f t="shared" si="74"/>
        <v>0</v>
      </c>
    </row>
    <row r="933" spans="1:10" x14ac:dyDescent="0.25">
      <c r="A933">
        <v>146</v>
      </c>
      <c r="B933" t="s">
        <v>7</v>
      </c>
      <c r="C933" s="3">
        <v>39977.757800925923</v>
      </c>
      <c r="D933" s="3">
        <v>39977.764097222222</v>
      </c>
      <c r="E933" s="2">
        <f t="shared" si="70"/>
        <v>6.2962962983874604E-3</v>
      </c>
      <c r="F933" t="str">
        <f>CONCATENATE(INDEX(Telefonkönyv!$A$2:$A$63,MATCH('Hívások (3)'!A933,Telefonkönyv!$C$2:$C$63,0))," ",INDEX(Telefonkönyv!$B$2:$B$63,MATCH('Hívások (3)'!A933,Telefonkönyv!$C$2:$C$63,0)))</f>
        <v>Bartus Sándor felsővezető</v>
      </c>
      <c r="G933" s="5">
        <f t="shared" si="71"/>
        <v>800</v>
      </c>
      <c r="H933" s="11" t="b">
        <f t="shared" si="72"/>
        <v>0</v>
      </c>
      <c r="I933" s="11" t="b">
        <f t="shared" si="73"/>
        <v>0</v>
      </c>
      <c r="J933" s="11" t="b">
        <f t="shared" si="74"/>
        <v>0</v>
      </c>
    </row>
    <row r="934" spans="1:10" x14ac:dyDescent="0.25">
      <c r="A934">
        <v>130</v>
      </c>
      <c r="B934" t="s">
        <v>10</v>
      </c>
      <c r="C934" s="3">
        <v>39977.764097222222</v>
      </c>
      <c r="D934" s="3">
        <v>39977.78696759259</v>
      </c>
      <c r="E934" s="2">
        <f t="shared" si="70"/>
        <v>2.287037036876427E-2</v>
      </c>
      <c r="F934" t="str">
        <f>CONCATENATE(INDEX(Telefonkönyv!$A$2:$A$63,MATCH('Hívások (3)'!A934,Telefonkönyv!$C$2:$C$63,0))," ",INDEX(Telefonkönyv!$B$2:$B$63,MATCH('Hívások (3)'!A934,Telefonkönyv!$C$2:$C$63,0)))</f>
        <v>Gál Zsuzsa ügyintéző</v>
      </c>
      <c r="G934" s="5">
        <f t="shared" si="71"/>
        <v>2865</v>
      </c>
      <c r="H934" s="11" t="b">
        <f t="shared" si="72"/>
        <v>0</v>
      </c>
      <c r="I934" s="11" t="b">
        <f t="shared" si="73"/>
        <v>0</v>
      </c>
      <c r="J934" s="11" t="b">
        <f t="shared" si="74"/>
        <v>0</v>
      </c>
    </row>
    <row r="935" spans="1:10" x14ac:dyDescent="0.25">
      <c r="A935">
        <v>121</v>
      </c>
      <c r="B935" t="s">
        <v>7</v>
      </c>
      <c r="C935" s="3">
        <v>39977.774282407408</v>
      </c>
      <c r="D935" s="3">
        <v>39977.792534722219</v>
      </c>
      <c r="E935" s="2">
        <f t="shared" si="70"/>
        <v>1.8252314810524695E-2</v>
      </c>
      <c r="F935" t="str">
        <f>CONCATENATE(INDEX(Telefonkönyv!$A$2:$A$63,MATCH('Hívások (3)'!A935,Telefonkönyv!$C$2:$C$63,0))," ",INDEX(Telefonkönyv!$B$2:$B$63,MATCH('Hívások (3)'!A935,Telefonkönyv!$C$2:$C$63,0)))</f>
        <v>Palles Katalin ügyintéző</v>
      </c>
      <c r="G935" s="5">
        <f t="shared" si="71"/>
        <v>2075</v>
      </c>
      <c r="H935" s="11" t="b">
        <f t="shared" si="72"/>
        <v>0</v>
      </c>
      <c r="I935" s="11" t="b">
        <f t="shared" si="73"/>
        <v>0</v>
      </c>
      <c r="J935" s="11" t="b">
        <f t="shared" si="74"/>
        <v>0</v>
      </c>
    </row>
    <row r="936" spans="1:10" x14ac:dyDescent="0.25">
      <c r="A936">
        <v>131</v>
      </c>
      <c r="B936" t="s">
        <v>5</v>
      </c>
      <c r="C936" s="3">
        <v>39977.780023148145</v>
      </c>
      <c r="D936" s="3">
        <v>39977.806979166664</v>
      </c>
      <c r="E936" s="2">
        <f t="shared" si="70"/>
        <v>2.6956018518831115E-2</v>
      </c>
      <c r="F936" t="str">
        <f>CONCATENATE(INDEX(Telefonkönyv!$A$2:$A$63,MATCH('Hívások (3)'!A936,Telefonkönyv!$C$2:$C$63,0))," ",INDEX(Telefonkönyv!$B$2:$B$63,MATCH('Hívások (3)'!A936,Telefonkönyv!$C$2:$C$63,0)))</f>
        <v>Arany Attila ügyintéző</v>
      </c>
      <c r="G936" s="5">
        <f t="shared" si="71"/>
        <v>3165</v>
      </c>
      <c r="H936" s="11" t="b">
        <f t="shared" si="72"/>
        <v>0</v>
      </c>
      <c r="I936" s="11" t="b">
        <f t="shared" si="73"/>
        <v>0</v>
      </c>
      <c r="J936" s="11" t="b">
        <f t="shared" si="74"/>
        <v>0</v>
      </c>
    </row>
    <row r="937" spans="1:10" x14ac:dyDescent="0.25">
      <c r="A937">
        <v>152</v>
      </c>
      <c r="B937" t="s">
        <v>6</v>
      </c>
      <c r="C937" s="3">
        <v>39977.780266203707</v>
      </c>
      <c r="D937" s="3">
        <v>39977.805312500001</v>
      </c>
      <c r="E937" s="2">
        <f t="shared" si="70"/>
        <v>2.5046296294021886E-2</v>
      </c>
      <c r="F937" t="str">
        <f>CONCATENATE(INDEX(Telefonkönyv!$A$2:$A$63,MATCH('Hívások (3)'!A937,Telefonkönyv!$C$2:$C$63,0))," ",INDEX(Telefonkönyv!$B$2:$B$63,MATCH('Hívások (3)'!A937,Telefonkönyv!$C$2:$C$63,0)))</f>
        <v>Viola Klára ügyintéző</v>
      </c>
      <c r="G937" s="5">
        <f t="shared" si="71"/>
        <v>3005</v>
      </c>
      <c r="H937" s="11" t="b">
        <f t="shared" si="72"/>
        <v>0</v>
      </c>
      <c r="I937" s="11" t="b">
        <f t="shared" si="73"/>
        <v>0</v>
      </c>
      <c r="J937" s="11" t="b">
        <f t="shared" si="74"/>
        <v>0</v>
      </c>
    </row>
    <row r="938" spans="1:10" x14ac:dyDescent="0.25">
      <c r="A938">
        <v>129</v>
      </c>
      <c r="B938" t="s">
        <v>11</v>
      </c>
      <c r="C938" s="3">
        <v>39978.358842592592</v>
      </c>
      <c r="D938" s="3">
        <v>39978.399965277778</v>
      </c>
      <c r="E938" s="2">
        <f t="shared" si="70"/>
        <v>4.1122685186564922E-2</v>
      </c>
      <c r="F938" t="str">
        <f>CONCATENATE(INDEX(Telefonkönyv!$A$2:$A$63,MATCH('Hívások (3)'!A938,Telefonkönyv!$C$2:$C$63,0))," ",INDEX(Telefonkönyv!$B$2:$B$63,MATCH('Hívások (3)'!A938,Telefonkönyv!$C$2:$C$63,0)))</f>
        <v>Huszár Ildikó középvezető</v>
      </c>
      <c r="G938" s="5">
        <f t="shared" si="71"/>
        <v>4845</v>
      </c>
      <c r="H938" s="11" t="b">
        <f t="shared" si="72"/>
        <v>0</v>
      </c>
      <c r="I938" s="11" t="b">
        <f t="shared" si="73"/>
        <v>0</v>
      </c>
      <c r="J938" s="11" t="b">
        <f t="shared" si="74"/>
        <v>1</v>
      </c>
    </row>
    <row r="939" spans="1:10" x14ac:dyDescent="0.25">
      <c r="A939">
        <v>113</v>
      </c>
      <c r="B939" t="s">
        <v>7</v>
      </c>
      <c r="C939" s="3">
        <v>39978.366736111115</v>
      </c>
      <c r="D939" s="3">
        <v>39978.386736111112</v>
      </c>
      <c r="E939" s="2">
        <f t="shared" si="70"/>
        <v>1.9999999996798579E-2</v>
      </c>
      <c r="F939" t="str">
        <f>CONCATENATE(INDEX(Telefonkönyv!$A$2:$A$63,MATCH('Hívások (3)'!A939,Telefonkönyv!$C$2:$C$63,0))," ",INDEX(Telefonkönyv!$B$2:$B$63,MATCH('Hívások (3)'!A939,Telefonkönyv!$C$2:$C$63,0)))</f>
        <v>Toldi Tamás ügyintéző</v>
      </c>
      <c r="G939" s="5">
        <f t="shared" si="71"/>
        <v>2225</v>
      </c>
      <c r="H939" s="11" t="b">
        <f t="shared" si="72"/>
        <v>0</v>
      </c>
      <c r="I939" s="11" t="b">
        <f t="shared" si="73"/>
        <v>0</v>
      </c>
      <c r="J939" s="11" t="b">
        <f t="shared" si="74"/>
        <v>1</v>
      </c>
    </row>
    <row r="940" spans="1:10" x14ac:dyDescent="0.25">
      <c r="A940">
        <v>118</v>
      </c>
      <c r="B940" t="s">
        <v>5</v>
      </c>
      <c r="C940" s="3">
        <v>39978.36681712963</v>
      </c>
      <c r="D940" s="3">
        <v>39978.40697916667</v>
      </c>
      <c r="E940" s="2">
        <f t="shared" si="70"/>
        <v>4.016203703940846E-2</v>
      </c>
      <c r="F940" t="str">
        <f>CONCATENATE(INDEX(Telefonkönyv!$A$2:$A$63,MATCH('Hívások (3)'!A940,Telefonkönyv!$C$2:$C$63,0))," ",INDEX(Telefonkönyv!$B$2:$B$63,MATCH('Hívások (3)'!A940,Telefonkönyv!$C$2:$C$63,0)))</f>
        <v>Ondrejó Anna ügyintéző</v>
      </c>
      <c r="G940" s="5">
        <f t="shared" si="71"/>
        <v>4685</v>
      </c>
      <c r="H940" s="11" t="b">
        <f t="shared" si="72"/>
        <v>0</v>
      </c>
      <c r="I940" s="11" t="b">
        <f t="shared" si="73"/>
        <v>0</v>
      </c>
      <c r="J940" s="11" t="b">
        <f t="shared" si="74"/>
        <v>1</v>
      </c>
    </row>
    <row r="941" spans="1:10" x14ac:dyDescent="0.25">
      <c r="A941">
        <v>160</v>
      </c>
      <c r="B941" t="s">
        <v>14</v>
      </c>
      <c r="C941" s="3">
        <v>39978.366863425923</v>
      </c>
      <c r="D941" s="3">
        <v>39978.374189814815</v>
      </c>
      <c r="E941" s="2">
        <f t="shared" si="70"/>
        <v>7.3263888916699216E-3</v>
      </c>
      <c r="F941" t="str">
        <f>CONCATENATE(INDEX(Telefonkönyv!$A$2:$A$63,MATCH('Hívások (3)'!A941,Telefonkönyv!$C$2:$C$63,0))," ",INDEX(Telefonkönyv!$B$2:$B$63,MATCH('Hívások (3)'!A941,Telefonkönyv!$C$2:$C$63,0)))</f>
        <v>Fosztó Gábor ügyintéző</v>
      </c>
      <c r="G941" s="5">
        <f t="shared" si="71"/>
        <v>925</v>
      </c>
      <c r="H941" s="11" t="b">
        <f t="shared" si="72"/>
        <v>0</v>
      </c>
      <c r="I941" s="11" t="b">
        <f t="shared" si="73"/>
        <v>0</v>
      </c>
      <c r="J941" s="11" t="b">
        <f t="shared" si="74"/>
        <v>1</v>
      </c>
    </row>
    <row r="942" spans="1:10" x14ac:dyDescent="0.25">
      <c r="A942">
        <v>156</v>
      </c>
      <c r="B942" t="s">
        <v>7</v>
      </c>
      <c r="C942" s="3">
        <v>39978.367847222224</v>
      </c>
      <c r="D942" s="3">
        <v>39978.375775462962</v>
      </c>
      <c r="E942" s="2">
        <f t="shared" si="70"/>
        <v>7.9282407386926934E-3</v>
      </c>
      <c r="F942" t="str">
        <f>CONCATENATE(INDEX(Telefonkönyv!$A$2:$A$63,MATCH('Hívások (3)'!A942,Telefonkönyv!$C$2:$C$63,0))," ",INDEX(Telefonkönyv!$B$2:$B$63,MATCH('Hívások (3)'!A942,Telefonkönyv!$C$2:$C$63,0)))</f>
        <v>Ormai Nikolett ügyintéző</v>
      </c>
      <c r="G942" s="5">
        <f t="shared" si="71"/>
        <v>950</v>
      </c>
      <c r="H942" s="11" t="b">
        <f t="shared" si="72"/>
        <v>0</v>
      </c>
      <c r="I942" s="11" t="b">
        <f t="shared" si="73"/>
        <v>0</v>
      </c>
      <c r="J942" s="11" t="b">
        <f t="shared" si="74"/>
        <v>1</v>
      </c>
    </row>
    <row r="943" spans="1:10" x14ac:dyDescent="0.25">
      <c r="A943">
        <v>156</v>
      </c>
      <c r="B943" t="s">
        <v>7</v>
      </c>
      <c r="C943" s="3">
        <v>39978.37667824074</v>
      </c>
      <c r="D943" s="3">
        <v>39978.392129629632</v>
      </c>
      <c r="E943" s="2">
        <f t="shared" si="70"/>
        <v>1.545138889196096E-2</v>
      </c>
      <c r="F943" t="str">
        <f>CONCATENATE(INDEX(Telefonkönyv!$A$2:$A$63,MATCH('Hívások (3)'!A943,Telefonkönyv!$C$2:$C$63,0))," ",INDEX(Telefonkönyv!$B$2:$B$63,MATCH('Hívások (3)'!A943,Telefonkönyv!$C$2:$C$63,0)))</f>
        <v>Ormai Nikolett ügyintéző</v>
      </c>
      <c r="G943" s="5">
        <f t="shared" si="71"/>
        <v>1775</v>
      </c>
      <c r="H943" s="11" t="b">
        <f t="shared" si="72"/>
        <v>0</v>
      </c>
      <c r="I943" s="11" t="b">
        <f t="shared" si="73"/>
        <v>0</v>
      </c>
      <c r="J943" s="11" t="b">
        <f t="shared" si="74"/>
        <v>1</v>
      </c>
    </row>
    <row r="944" spans="1:10" x14ac:dyDescent="0.25">
      <c r="A944">
        <v>150</v>
      </c>
      <c r="B944" t="s">
        <v>5</v>
      </c>
      <c r="C944" s="3">
        <v>39978.378067129626</v>
      </c>
      <c r="D944" s="3">
        <v>39978.418865740743</v>
      </c>
      <c r="E944" s="2">
        <f t="shared" si="70"/>
        <v>4.0798611116770189E-2</v>
      </c>
      <c r="F944" t="str">
        <f>CONCATENATE(INDEX(Telefonkönyv!$A$2:$A$63,MATCH('Hívások (3)'!A944,Telefonkönyv!$C$2:$C$63,0))," ",INDEX(Telefonkönyv!$B$2:$B$63,MATCH('Hívások (3)'!A944,Telefonkönyv!$C$2:$C$63,0)))</f>
        <v>Virt Kornél ügyintéző</v>
      </c>
      <c r="G944" s="5">
        <f t="shared" si="71"/>
        <v>4765</v>
      </c>
      <c r="H944" s="11" t="b">
        <f t="shared" si="72"/>
        <v>0</v>
      </c>
      <c r="I944" s="11" t="b">
        <f t="shared" si="73"/>
        <v>0</v>
      </c>
      <c r="J944" s="11" t="b">
        <f t="shared" si="74"/>
        <v>1</v>
      </c>
    </row>
    <row r="945" spans="1:10" x14ac:dyDescent="0.25">
      <c r="A945">
        <v>124</v>
      </c>
      <c r="B945" t="s">
        <v>13</v>
      </c>
      <c r="C945" s="3">
        <v>39978.382800925923</v>
      </c>
      <c r="D945" s="3">
        <v>39978.395509259259</v>
      </c>
      <c r="E945" s="2">
        <f t="shared" si="70"/>
        <v>1.2708333335467614E-2</v>
      </c>
      <c r="F945" t="str">
        <f>CONCATENATE(INDEX(Telefonkönyv!$A$2:$A$63,MATCH('Hívások (3)'!A945,Telefonkönyv!$C$2:$C$63,0))," ",INDEX(Telefonkönyv!$B$2:$B$63,MATCH('Hívások (3)'!A945,Telefonkönyv!$C$2:$C$63,0)))</f>
        <v>Gelencsér László ügyintéző</v>
      </c>
      <c r="G945" s="5">
        <f t="shared" si="71"/>
        <v>1565</v>
      </c>
      <c r="H945" s="11" t="b">
        <f t="shared" si="72"/>
        <v>0</v>
      </c>
      <c r="I945" s="11" t="b">
        <f t="shared" si="73"/>
        <v>0</v>
      </c>
      <c r="J945" s="11" t="b">
        <f t="shared" si="74"/>
        <v>1</v>
      </c>
    </row>
    <row r="946" spans="1:10" x14ac:dyDescent="0.25">
      <c r="A946">
        <v>144</v>
      </c>
      <c r="B946" t="s">
        <v>14</v>
      </c>
      <c r="C946" s="3">
        <v>39978.385243055556</v>
      </c>
      <c r="D946" s="3">
        <v>39978.405150462961</v>
      </c>
      <c r="E946" s="2">
        <f t="shared" si="70"/>
        <v>1.9907407404389232E-2</v>
      </c>
      <c r="F946" t="str">
        <f>CONCATENATE(INDEX(Telefonkönyv!$A$2:$A$63,MATCH('Hívások (3)'!A946,Telefonkönyv!$C$2:$C$63,0))," ",INDEX(Telefonkönyv!$B$2:$B$63,MATCH('Hívások (3)'!A946,Telefonkönyv!$C$2:$C$63,0)))</f>
        <v>Bózsing Gergely ügyintéző</v>
      </c>
      <c r="G946" s="5">
        <f t="shared" si="71"/>
        <v>2365</v>
      </c>
      <c r="H946" s="11" t="b">
        <f t="shared" si="72"/>
        <v>0</v>
      </c>
      <c r="I946" s="11" t="b">
        <f t="shared" si="73"/>
        <v>0</v>
      </c>
      <c r="J946" s="11" t="b">
        <f t="shared" si="74"/>
        <v>1</v>
      </c>
    </row>
    <row r="947" spans="1:10" x14ac:dyDescent="0.25">
      <c r="A947">
        <v>110</v>
      </c>
      <c r="B947" t="s">
        <v>9</v>
      </c>
      <c r="C947" s="3">
        <v>39978.385324074072</v>
      </c>
      <c r="D947" s="3">
        <v>39978.389201388891</v>
      </c>
      <c r="E947" s="2">
        <f t="shared" si="70"/>
        <v>3.8773148189648055E-3</v>
      </c>
      <c r="F947" t="str">
        <f>CONCATENATE(INDEX(Telefonkönyv!$A$2:$A$63,MATCH('Hívások (3)'!A947,Telefonkönyv!$C$2:$C$63,0))," ",INDEX(Telefonkönyv!$B$2:$B$63,MATCH('Hívások (3)'!A947,Telefonkönyv!$C$2:$C$63,0)))</f>
        <v>Tóth Tímea középvezető</v>
      </c>
      <c r="G947" s="5">
        <f t="shared" si="71"/>
        <v>500</v>
      </c>
      <c r="H947" s="11" t="b">
        <f t="shared" si="72"/>
        <v>0</v>
      </c>
      <c r="I947" s="11" t="b">
        <f t="shared" si="73"/>
        <v>0</v>
      </c>
      <c r="J947" s="11" t="b">
        <f t="shared" si="74"/>
        <v>1</v>
      </c>
    </row>
    <row r="948" spans="1:10" x14ac:dyDescent="0.25">
      <c r="A948">
        <v>128</v>
      </c>
      <c r="B948" t="s">
        <v>4</v>
      </c>
      <c r="C948" s="3">
        <v>39978.385358796295</v>
      </c>
      <c r="D948" s="3">
        <v>39978.391493055555</v>
      </c>
      <c r="E948" s="2">
        <f t="shared" si="70"/>
        <v>6.1342592598521151E-3</v>
      </c>
      <c r="F948" t="str">
        <f>CONCATENATE(INDEX(Telefonkönyv!$A$2:$A$63,MATCH('Hívások (3)'!A948,Telefonkönyv!$C$2:$C$63,0))," ",INDEX(Telefonkönyv!$B$2:$B$63,MATCH('Hívások (3)'!A948,Telefonkönyv!$C$2:$C$63,0)))</f>
        <v>Fogarasi Éva ügyintéző</v>
      </c>
      <c r="G948" s="5">
        <f t="shared" si="71"/>
        <v>690</v>
      </c>
      <c r="H948" s="11" t="b">
        <f t="shared" si="72"/>
        <v>0</v>
      </c>
      <c r="I948" s="11" t="b">
        <f t="shared" si="73"/>
        <v>0</v>
      </c>
      <c r="J948" s="11" t="b">
        <f t="shared" si="74"/>
        <v>1</v>
      </c>
    </row>
    <row r="949" spans="1:10" x14ac:dyDescent="0.25">
      <c r="A949">
        <v>160</v>
      </c>
      <c r="B949" t="s">
        <v>14</v>
      </c>
      <c r="C949" s="3">
        <v>39978.386111111111</v>
      </c>
      <c r="D949" s="3">
        <v>39978.397696759261</v>
      </c>
      <c r="E949" s="2">
        <f t="shared" si="70"/>
        <v>1.1585648149775807E-2</v>
      </c>
      <c r="F949" t="str">
        <f>CONCATENATE(INDEX(Telefonkönyv!$A$2:$A$63,MATCH('Hívások (3)'!A949,Telefonkönyv!$C$2:$C$63,0))," ",INDEX(Telefonkönyv!$B$2:$B$63,MATCH('Hívások (3)'!A949,Telefonkönyv!$C$2:$C$63,0)))</f>
        <v>Fosztó Gábor ügyintéző</v>
      </c>
      <c r="G949" s="5">
        <f t="shared" si="71"/>
        <v>1405</v>
      </c>
      <c r="H949" s="11" t="b">
        <f t="shared" si="72"/>
        <v>0</v>
      </c>
      <c r="I949" s="11" t="b">
        <f t="shared" si="73"/>
        <v>0</v>
      </c>
      <c r="J949" s="11" t="b">
        <f t="shared" si="74"/>
        <v>1</v>
      </c>
    </row>
    <row r="950" spans="1:10" x14ac:dyDescent="0.25">
      <c r="A950">
        <v>151</v>
      </c>
      <c r="B950" t="s">
        <v>15</v>
      </c>
      <c r="C950" s="3">
        <v>39978.392997685187</v>
      </c>
      <c r="D950" s="3">
        <v>39978.40829861111</v>
      </c>
      <c r="E950" s="2">
        <f t="shared" si="70"/>
        <v>1.5300925922929309E-2</v>
      </c>
      <c r="F950" t="str">
        <f>CONCATENATE(INDEX(Telefonkönyv!$A$2:$A$63,MATCH('Hívások (3)'!A950,Telefonkönyv!$C$2:$C$63,0))," ",INDEX(Telefonkönyv!$B$2:$B$63,MATCH('Hívások (3)'!A950,Telefonkönyv!$C$2:$C$63,0)))</f>
        <v>Lovas Helga ügyintéző</v>
      </c>
      <c r="G950" s="5">
        <f t="shared" si="71"/>
        <v>2015</v>
      </c>
      <c r="H950" s="11" t="b">
        <f t="shared" si="72"/>
        <v>0</v>
      </c>
      <c r="I950" s="11" t="b">
        <f t="shared" si="73"/>
        <v>0</v>
      </c>
      <c r="J950" s="11" t="b">
        <f t="shared" si="74"/>
        <v>1</v>
      </c>
    </row>
    <row r="951" spans="1:10" x14ac:dyDescent="0.25">
      <c r="A951">
        <v>127</v>
      </c>
      <c r="B951" t="s">
        <v>4</v>
      </c>
      <c r="C951" s="3">
        <v>39978.397060185183</v>
      </c>
      <c r="D951" s="3">
        <v>39978.400358796294</v>
      </c>
      <c r="E951" s="2">
        <f t="shared" si="70"/>
        <v>3.2986111109494232E-3</v>
      </c>
      <c r="F951" t="str">
        <f>CONCATENATE(INDEX(Telefonkönyv!$A$2:$A$63,MATCH('Hívások (3)'!A951,Telefonkönyv!$C$2:$C$63,0))," ",INDEX(Telefonkönyv!$B$2:$B$63,MATCH('Hívások (3)'!A951,Telefonkönyv!$C$2:$C$63,0)))</f>
        <v>Polgár Zsuzsa ügyintéző</v>
      </c>
      <c r="G951" s="5">
        <f t="shared" si="71"/>
        <v>410</v>
      </c>
      <c r="H951" s="11" t="b">
        <f t="shared" si="72"/>
        <v>0</v>
      </c>
      <c r="I951" s="11" t="b">
        <f t="shared" si="73"/>
        <v>0</v>
      </c>
      <c r="J951" s="11" t="b">
        <f t="shared" si="74"/>
        <v>1</v>
      </c>
    </row>
    <row r="952" spans="1:10" x14ac:dyDescent="0.25">
      <c r="A952">
        <v>102</v>
      </c>
      <c r="B952" t="s">
        <v>11</v>
      </c>
      <c r="C952" s="3">
        <v>39978.397164351853</v>
      </c>
      <c r="D952" s="3">
        <v>39978.417118055557</v>
      </c>
      <c r="E952" s="2">
        <f t="shared" si="70"/>
        <v>1.9953703704231884E-2</v>
      </c>
      <c r="F952" t="str">
        <f>CONCATENATE(INDEX(Telefonkönyv!$A$2:$A$63,MATCH('Hívások (3)'!A952,Telefonkönyv!$C$2:$C$63,0))," ",INDEX(Telefonkönyv!$B$2:$B$63,MATCH('Hívások (3)'!A952,Telefonkönyv!$C$2:$C$63,0)))</f>
        <v>Csurgó Tivadar ügyintéző</v>
      </c>
      <c r="G952" s="5">
        <f t="shared" si="71"/>
        <v>2365</v>
      </c>
      <c r="H952" s="11" t="b">
        <f t="shared" si="72"/>
        <v>0</v>
      </c>
      <c r="I952" s="11" t="b">
        <f t="shared" si="73"/>
        <v>0</v>
      </c>
      <c r="J952" s="11" t="b">
        <f t="shared" si="74"/>
        <v>1</v>
      </c>
    </row>
    <row r="953" spans="1:10" x14ac:dyDescent="0.25">
      <c r="A953">
        <v>124</v>
      </c>
      <c r="B953" t="s">
        <v>13</v>
      </c>
      <c r="C953" s="3">
        <v>39978.401597222219</v>
      </c>
      <c r="D953" s="3">
        <v>39978.405590277776</v>
      </c>
      <c r="E953" s="2">
        <f t="shared" si="70"/>
        <v>3.9930555576574989E-3</v>
      </c>
      <c r="F953" t="str">
        <f>CONCATENATE(INDEX(Telefonkönyv!$A$2:$A$63,MATCH('Hívások (3)'!A953,Telefonkönyv!$C$2:$C$63,0))," ",INDEX(Telefonkönyv!$B$2:$B$63,MATCH('Hívások (3)'!A953,Telefonkönyv!$C$2:$C$63,0)))</f>
        <v>Gelencsér László ügyintéző</v>
      </c>
      <c r="G953" s="5">
        <f t="shared" si="71"/>
        <v>525</v>
      </c>
      <c r="H953" s="11" t="b">
        <f t="shared" si="72"/>
        <v>0</v>
      </c>
      <c r="I953" s="11" t="b">
        <f t="shared" si="73"/>
        <v>0</v>
      </c>
      <c r="J953" s="11" t="b">
        <f t="shared" si="74"/>
        <v>1</v>
      </c>
    </row>
    <row r="954" spans="1:10" x14ac:dyDescent="0.25">
      <c r="A954">
        <v>143</v>
      </c>
      <c r="B954" t="s">
        <v>9</v>
      </c>
      <c r="C954" s="3">
        <v>39978.404467592591</v>
      </c>
      <c r="D954" s="3">
        <v>39978.442256944443</v>
      </c>
      <c r="E954" s="2">
        <f t="shared" si="70"/>
        <v>3.77893518525525E-2</v>
      </c>
      <c r="F954" t="str">
        <f>CONCATENATE(INDEX(Telefonkönyv!$A$2:$A$63,MATCH('Hívások (3)'!A954,Telefonkönyv!$C$2:$C$63,0))," ",INDEX(Telefonkönyv!$B$2:$B$63,MATCH('Hívások (3)'!A954,Telefonkönyv!$C$2:$C$63,0)))</f>
        <v>Tringel Franciska ügyintéző</v>
      </c>
      <c r="G954" s="5">
        <f t="shared" si="71"/>
        <v>4175</v>
      </c>
      <c r="H954" s="11" t="b">
        <f t="shared" si="72"/>
        <v>0</v>
      </c>
      <c r="I954" s="11" t="b">
        <f t="shared" si="73"/>
        <v>0</v>
      </c>
      <c r="J954" s="11" t="b">
        <f t="shared" si="74"/>
        <v>1</v>
      </c>
    </row>
    <row r="955" spans="1:10" x14ac:dyDescent="0.25">
      <c r="A955">
        <v>124</v>
      </c>
      <c r="B955" t="s">
        <v>13</v>
      </c>
      <c r="C955" s="3">
        <v>39978.405902777777</v>
      </c>
      <c r="D955" s="3">
        <v>39978.417604166665</v>
      </c>
      <c r="E955" s="2">
        <f t="shared" si="70"/>
        <v>1.17013888884685E-2</v>
      </c>
      <c r="F955" t="str">
        <f>CONCATENATE(INDEX(Telefonkönyv!$A$2:$A$63,MATCH('Hívások (3)'!A955,Telefonkönyv!$C$2:$C$63,0))," ",INDEX(Telefonkönyv!$B$2:$B$63,MATCH('Hívások (3)'!A955,Telefonkönyv!$C$2:$C$63,0)))</f>
        <v>Gelencsér László ügyintéző</v>
      </c>
      <c r="G955" s="5">
        <f t="shared" si="71"/>
        <v>1405</v>
      </c>
      <c r="H955" s="11" t="b">
        <f t="shared" si="72"/>
        <v>0</v>
      </c>
      <c r="I955" s="11" t="b">
        <f t="shared" si="73"/>
        <v>0</v>
      </c>
      <c r="J955" s="11" t="b">
        <f t="shared" si="74"/>
        <v>1</v>
      </c>
    </row>
    <row r="956" spans="1:10" x14ac:dyDescent="0.25">
      <c r="A956">
        <v>132</v>
      </c>
      <c r="B956" t="s">
        <v>5</v>
      </c>
      <c r="C956" s="3">
        <v>39978.407986111109</v>
      </c>
      <c r="D956" s="3">
        <v>39978.428148148145</v>
      </c>
      <c r="E956" s="2">
        <f t="shared" si="70"/>
        <v>2.0162037035333924E-2</v>
      </c>
      <c r="F956" t="str">
        <f>CONCATENATE(INDEX(Telefonkönyv!$A$2:$A$63,MATCH('Hívások (3)'!A956,Telefonkönyv!$C$2:$C$63,0))," ",INDEX(Telefonkönyv!$B$2:$B$63,MATCH('Hívások (3)'!A956,Telefonkönyv!$C$2:$C$63,0)))</f>
        <v>Pap Zsófia ügyintéző</v>
      </c>
      <c r="G956" s="5">
        <f t="shared" si="71"/>
        <v>2445</v>
      </c>
      <c r="H956" s="11" t="b">
        <f t="shared" si="72"/>
        <v>0</v>
      </c>
      <c r="I956" s="11" t="b">
        <f t="shared" si="73"/>
        <v>0</v>
      </c>
      <c r="J956" s="11" t="b">
        <f t="shared" si="74"/>
        <v>1</v>
      </c>
    </row>
    <row r="957" spans="1:10" x14ac:dyDescent="0.25">
      <c r="A957">
        <v>113</v>
      </c>
      <c r="B957" t="s">
        <v>7</v>
      </c>
      <c r="C957" s="3">
        <v>39978.408148148148</v>
      </c>
      <c r="D957" s="3">
        <v>39978.423321759263</v>
      </c>
      <c r="E957" s="2">
        <f t="shared" si="70"/>
        <v>1.5173611114732921E-2</v>
      </c>
      <c r="F957" t="str">
        <f>CONCATENATE(INDEX(Telefonkönyv!$A$2:$A$63,MATCH('Hívások (3)'!A957,Telefonkönyv!$C$2:$C$63,0))," ",INDEX(Telefonkönyv!$B$2:$B$63,MATCH('Hívások (3)'!A957,Telefonkönyv!$C$2:$C$63,0)))</f>
        <v>Toldi Tamás ügyintéző</v>
      </c>
      <c r="G957" s="5">
        <f t="shared" si="71"/>
        <v>1700</v>
      </c>
      <c r="H957" s="11" t="b">
        <f t="shared" si="72"/>
        <v>0</v>
      </c>
      <c r="I957" s="11" t="b">
        <f t="shared" si="73"/>
        <v>0</v>
      </c>
      <c r="J957" s="11" t="b">
        <f t="shared" si="74"/>
        <v>1</v>
      </c>
    </row>
    <row r="958" spans="1:10" x14ac:dyDescent="0.25">
      <c r="A958">
        <v>118</v>
      </c>
      <c r="B958" t="s">
        <v>5</v>
      </c>
      <c r="C958" s="3">
        <v>39978.408159722225</v>
      </c>
      <c r="D958" s="3">
        <v>39978.41065972222</v>
      </c>
      <c r="E958" s="2">
        <f t="shared" si="70"/>
        <v>2.4999999950523488E-3</v>
      </c>
      <c r="F958" t="str">
        <f>CONCATENATE(INDEX(Telefonkönyv!$A$2:$A$63,MATCH('Hívások (3)'!A958,Telefonkönyv!$C$2:$C$63,0))," ",INDEX(Telefonkönyv!$B$2:$B$63,MATCH('Hívások (3)'!A958,Telefonkönyv!$C$2:$C$63,0)))</f>
        <v>Ondrejó Anna ügyintéző</v>
      </c>
      <c r="G958" s="5">
        <f t="shared" si="71"/>
        <v>365</v>
      </c>
      <c r="H958" s="11" t="b">
        <f t="shared" si="72"/>
        <v>0</v>
      </c>
      <c r="I958" s="11" t="b">
        <f t="shared" si="73"/>
        <v>0</v>
      </c>
      <c r="J958" s="11" t="b">
        <f t="shared" si="74"/>
        <v>1</v>
      </c>
    </row>
    <row r="959" spans="1:10" x14ac:dyDescent="0.25">
      <c r="A959">
        <v>133</v>
      </c>
      <c r="B959" t="s">
        <v>15</v>
      </c>
      <c r="C959" s="3">
        <v>39978.408946759257</v>
      </c>
      <c r="D959" s="3">
        <v>39978.417488425926</v>
      </c>
      <c r="E959" s="2">
        <f t="shared" si="70"/>
        <v>8.5416666697710752E-3</v>
      </c>
      <c r="F959" t="str">
        <f>CONCATENATE(INDEX(Telefonkönyv!$A$2:$A$63,MATCH('Hívások (3)'!A959,Telefonkönyv!$C$2:$C$63,0))," ",INDEX(Telefonkönyv!$B$2:$B$63,MATCH('Hívások (3)'!A959,Telefonkönyv!$C$2:$C$63,0)))</f>
        <v>Kálóczi Berta ügyintéző</v>
      </c>
      <c r="G959" s="5">
        <f t="shared" si="71"/>
        <v>1165</v>
      </c>
      <c r="H959" s="11" t="b">
        <f t="shared" si="72"/>
        <v>0</v>
      </c>
      <c r="I959" s="11" t="b">
        <f t="shared" si="73"/>
        <v>0</v>
      </c>
      <c r="J959" s="11" t="b">
        <f t="shared" si="74"/>
        <v>1</v>
      </c>
    </row>
    <row r="960" spans="1:10" x14ac:dyDescent="0.25">
      <c r="A960">
        <v>110</v>
      </c>
      <c r="B960" t="s">
        <v>15</v>
      </c>
      <c r="C960" s="3">
        <v>39978.416238425925</v>
      </c>
      <c r="D960" s="3">
        <v>39978.420277777775</v>
      </c>
      <c r="E960" s="2">
        <f t="shared" si="70"/>
        <v>4.0393518502241932E-3</v>
      </c>
      <c r="F960" t="str">
        <f>CONCATENATE(INDEX(Telefonkönyv!$A$2:$A$63,MATCH('Hívások (3)'!A960,Telefonkönyv!$C$2:$C$63,0))," ",INDEX(Telefonkönyv!$B$2:$B$63,MATCH('Hívások (3)'!A960,Telefonkönyv!$C$2:$C$63,0)))</f>
        <v>Tóth Tímea középvezető</v>
      </c>
      <c r="G960" s="5">
        <f t="shared" si="71"/>
        <v>570</v>
      </c>
      <c r="H960" s="11" t="b">
        <f t="shared" si="72"/>
        <v>0</v>
      </c>
      <c r="I960" s="11" t="b">
        <f t="shared" si="73"/>
        <v>0</v>
      </c>
      <c r="J960" s="11" t="b">
        <f t="shared" si="74"/>
        <v>1</v>
      </c>
    </row>
    <row r="961" spans="1:10" x14ac:dyDescent="0.25">
      <c r="A961">
        <v>162</v>
      </c>
      <c r="B961" t="s">
        <v>5</v>
      </c>
      <c r="C961" s="3">
        <v>39978.417800925927</v>
      </c>
      <c r="D961" s="3">
        <v>39978.439768518518</v>
      </c>
      <c r="E961" s="2">
        <f t="shared" si="70"/>
        <v>2.1967592590954155E-2</v>
      </c>
      <c r="F961" t="str">
        <f>CONCATENATE(INDEX(Telefonkönyv!$A$2:$A$63,MATCH('Hívások (3)'!A961,Telefonkönyv!$C$2:$C$63,0))," ",INDEX(Telefonkönyv!$B$2:$B$63,MATCH('Hívások (3)'!A961,Telefonkönyv!$C$2:$C$63,0)))</f>
        <v>Mészöly Endre ügyintéző</v>
      </c>
      <c r="G961" s="5">
        <f t="shared" si="71"/>
        <v>2605</v>
      </c>
      <c r="H961" s="11" t="b">
        <f t="shared" si="72"/>
        <v>0</v>
      </c>
      <c r="I961" s="11" t="b">
        <f t="shared" si="73"/>
        <v>0</v>
      </c>
      <c r="J961" s="11" t="b">
        <f t="shared" si="74"/>
        <v>1</v>
      </c>
    </row>
    <row r="962" spans="1:10" x14ac:dyDescent="0.25">
      <c r="A962">
        <v>106</v>
      </c>
      <c r="B962" t="s">
        <v>8</v>
      </c>
      <c r="C962" s="3">
        <v>39978.418368055558</v>
      </c>
      <c r="D962" s="3">
        <v>39978.451493055552</v>
      </c>
      <c r="E962" s="2">
        <f t="shared" si="70"/>
        <v>3.3124999994470272E-2</v>
      </c>
      <c r="F962" t="str">
        <f>CONCATENATE(INDEX(Telefonkönyv!$A$2:$A$63,MATCH('Hívások (3)'!A962,Telefonkönyv!$C$2:$C$63,0))," ",INDEX(Telefonkönyv!$B$2:$B$63,MATCH('Hívások (3)'!A962,Telefonkönyv!$C$2:$C$63,0)))</f>
        <v>Kalincsák Hanga ügyintéző</v>
      </c>
      <c r="G962" s="5">
        <f t="shared" si="71"/>
        <v>3885</v>
      </c>
      <c r="H962" s="11" t="b">
        <f t="shared" si="72"/>
        <v>0</v>
      </c>
      <c r="I962" s="11" t="b">
        <f t="shared" si="73"/>
        <v>0</v>
      </c>
      <c r="J962" s="11" t="b">
        <f t="shared" si="74"/>
        <v>1</v>
      </c>
    </row>
    <row r="963" spans="1:10" x14ac:dyDescent="0.25">
      <c r="A963">
        <v>156</v>
      </c>
      <c r="B963" t="s">
        <v>7</v>
      </c>
      <c r="C963" s="3">
        <v>39978.420671296299</v>
      </c>
      <c r="D963" s="3">
        <v>39978.432511574072</v>
      </c>
      <c r="E963" s="2">
        <f t="shared" ref="E963:E1026" si="75">D963-C963</f>
        <v>1.1840277773444541E-2</v>
      </c>
      <c r="F963" t="str">
        <f>CONCATENATE(INDEX(Telefonkönyv!$A$2:$A$63,MATCH('Hívások (3)'!A963,Telefonkönyv!$C$2:$C$63,0))," ",INDEX(Telefonkönyv!$B$2:$B$63,MATCH('Hívások (3)'!A963,Telefonkönyv!$C$2:$C$63,0)))</f>
        <v>Ormai Nikolett ügyintéző</v>
      </c>
      <c r="G963" s="5">
        <f t="shared" ref="G963:G1026" si="76">VLOOKUP(B963,$S$2:$V$13,3,FALSE)+IF(SECOND(E963)=0,MINUTE(E963),MINUTE(E963)+1)*VLOOKUP(B963,$S$2:$V$13,4,FALSE)</f>
        <v>1400</v>
      </c>
      <c r="H963" s="11" t="b">
        <f t="shared" ref="H963:H1026" si="77">AND(HOUR($C963)+VLOOKUP($B963,$S$2:$T$13,2,FALSE)&lt;9,HOUR($D963)+VLOOKUP($B963,$S$2:$T$13,2,FALSE)&gt;=9)</f>
        <v>0</v>
      </c>
      <c r="I963" s="11" t="b">
        <f t="shared" ref="I963:I1026" si="78">AND( OR( HOUR($C963)+VLOOKUP($B963,$S$2:$T$13,2,FALSE)&lt;17, AND(HOUR($C963)+VLOOKUP($B963,$S$2:$T$13,2,FALSE)=17,MINUTE($C963)=0,SECOND($C963)=0) ), AND( HOUR($D963)+VLOOKUP($B963,$S$2:$T$13,2,FALSE)=17, OR(MINUTE($D963)&lt;&gt;0,SECOND($D963)&lt;&gt;0) ) )</f>
        <v>0</v>
      </c>
      <c r="J963" s="11" t="b">
        <f t="shared" ref="J963:J1026" si="79">OR(OR(HOUR($C963)+VLOOKUP($B963,$S$2:$T$13,2,FALSE)&gt;17,AND(HOUR($C963)+VLOOKUP($B963,$S$2:$T$13,2,FALSE)=17,OR(MINUTE($C963)&gt;0,SECOND($C963)&gt;0)),HOUR($D963)+VLOOKUP($B963,$S$2:$T$13,2,FALSE)&lt;9))</f>
        <v>1</v>
      </c>
    </row>
    <row r="964" spans="1:10" x14ac:dyDescent="0.25">
      <c r="A964">
        <v>128</v>
      </c>
      <c r="B964" t="s">
        <v>4</v>
      </c>
      <c r="C964" s="3">
        <v>39978.42291666667</v>
      </c>
      <c r="D964" s="3">
        <v>39978.429583333331</v>
      </c>
      <c r="E964" s="2">
        <f t="shared" si="75"/>
        <v>6.6666666607488878E-3</v>
      </c>
      <c r="F964" t="str">
        <f>CONCATENATE(INDEX(Telefonkönyv!$A$2:$A$63,MATCH('Hívások (3)'!A964,Telefonkönyv!$C$2:$C$63,0))," ",INDEX(Telefonkönyv!$B$2:$B$63,MATCH('Hívások (3)'!A964,Telefonkönyv!$C$2:$C$63,0)))</f>
        <v>Fogarasi Éva ügyintéző</v>
      </c>
      <c r="G964" s="5">
        <f t="shared" si="76"/>
        <v>760</v>
      </c>
      <c r="H964" s="11" t="b">
        <f t="shared" si="77"/>
        <v>0</v>
      </c>
      <c r="I964" s="11" t="b">
        <f t="shared" si="78"/>
        <v>0</v>
      </c>
      <c r="J964" s="11" t="b">
        <f t="shared" si="79"/>
        <v>1</v>
      </c>
    </row>
    <row r="965" spans="1:10" x14ac:dyDescent="0.25">
      <c r="A965">
        <v>110</v>
      </c>
      <c r="B965" t="s">
        <v>10</v>
      </c>
      <c r="C965" s="3">
        <v>39978.424027777779</v>
      </c>
      <c r="D965" s="3">
        <v>39978.445532407408</v>
      </c>
      <c r="E965" s="2">
        <f t="shared" si="75"/>
        <v>2.1504629628907423E-2</v>
      </c>
      <c r="F965" t="str">
        <f>CONCATENATE(INDEX(Telefonkönyv!$A$2:$A$63,MATCH('Hívások (3)'!A965,Telefonkönyv!$C$2:$C$63,0))," ",INDEX(Telefonkönyv!$B$2:$B$63,MATCH('Hívások (3)'!A965,Telefonkönyv!$C$2:$C$63,0)))</f>
        <v>Tóth Tímea középvezető</v>
      </c>
      <c r="G965" s="5">
        <f t="shared" si="76"/>
        <v>2695</v>
      </c>
      <c r="H965" s="11" t="b">
        <f t="shared" si="77"/>
        <v>0</v>
      </c>
      <c r="I965" s="11" t="b">
        <f t="shared" si="78"/>
        <v>0</v>
      </c>
      <c r="J965" s="11" t="b">
        <f t="shared" si="79"/>
        <v>1</v>
      </c>
    </row>
    <row r="966" spans="1:10" x14ac:dyDescent="0.25">
      <c r="A966">
        <v>135</v>
      </c>
      <c r="B966" t="s">
        <v>13</v>
      </c>
      <c r="C966" s="3">
        <v>39978.425543981481</v>
      </c>
      <c r="D966" s="3">
        <v>39978.449050925927</v>
      </c>
      <c r="E966" s="2">
        <f t="shared" si="75"/>
        <v>2.3506944446125999E-2</v>
      </c>
      <c r="F966" t="str">
        <f>CONCATENATE(INDEX(Telefonkönyv!$A$2:$A$63,MATCH('Hívások (3)'!A966,Telefonkönyv!$C$2:$C$63,0))," ",INDEX(Telefonkönyv!$B$2:$B$63,MATCH('Hívások (3)'!A966,Telefonkönyv!$C$2:$C$63,0)))</f>
        <v>Laki Karola ügyintéző</v>
      </c>
      <c r="G966" s="5">
        <f t="shared" si="76"/>
        <v>2765</v>
      </c>
      <c r="H966" s="11" t="b">
        <f t="shared" si="77"/>
        <v>0</v>
      </c>
      <c r="I966" s="11" t="b">
        <f t="shared" si="78"/>
        <v>0</v>
      </c>
      <c r="J966" s="11" t="b">
        <f t="shared" si="79"/>
        <v>1</v>
      </c>
    </row>
    <row r="967" spans="1:10" x14ac:dyDescent="0.25">
      <c r="A967">
        <v>142</v>
      </c>
      <c r="B967" t="s">
        <v>4</v>
      </c>
      <c r="C967" s="3">
        <v>39978.426342592589</v>
      </c>
      <c r="D967" s="3">
        <v>39978.433182870373</v>
      </c>
      <c r="E967" s="2">
        <f t="shared" si="75"/>
        <v>6.8402777833398432E-3</v>
      </c>
      <c r="F967" t="str">
        <f>CONCATENATE(INDEX(Telefonkönyv!$A$2:$A$63,MATCH('Hívások (3)'!A967,Telefonkönyv!$C$2:$C$63,0))," ",INDEX(Telefonkönyv!$B$2:$B$63,MATCH('Hívások (3)'!A967,Telefonkönyv!$C$2:$C$63,0)))</f>
        <v>Varkoly Lili ügyintéző</v>
      </c>
      <c r="G967" s="5">
        <f t="shared" si="76"/>
        <v>760</v>
      </c>
      <c r="H967" s="11" t="b">
        <f t="shared" si="77"/>
        <v>0</v>
      </c>
      <c r="I967" s="11" t="b">
        <f t="shared" si="78"/>
        <v>0</v>
      </c>
      <c r="J967" s="11" t="b">
        <f t="shared" si="79"/>
        <v>1</v>
      </c>
    </row>
    <row r="968" spans="1:10" x14ac:dyDescent="0.25">
      <c r="A968">
        <v>124</v>
      </c>
      <c r="B968" t="s">
        <v>13</v>
      </c>
      <c r="C968" s="3">
        <v>39978.429594907408</v>
      </c>
      <c r="D968" s="3">
        <v>39978.442476851851</v>
      </c>
      <c r="E968" s="2">
        <f t="shared" si="75"/>
        <v>1.2881944443506654E-2</v>
      </c>
      <c r="F968" t="str">
        <f>CONCATENATE(INDEX(Telefonkönyv!$A$2:$A$63,MATCH('Hívások (3)'!A968,Telefonkönyv!$C$2:$C$63,0))," ",INDEX(Telefonkönyv!$B$2:$B$63,MATCH('Hívások (3)'!A968,Telefonkönyv!$C$2:$C$63,0)))</f>
        <v>Gelencsér László ügyintéző</v>
      </c>
      <c r="G968" s="5">
        <f t="shared" si="76"/>
        <v>1565</v>
      </c>
      <c r="H968" s="11" t="b">
        <f t="shared" si="77"/>
        <v>0</v>
      </c>
      <c r="I968" s="11" t="b">
        <f t="shared" si="78"/>
        <v>0</v>
      </c>
      <c r="J968" s="11" t="b">
        <f t="shared" si="79"/>
        <v>1</v>
      </c>
    </row>
    <row r="969" spans="1:10" x14ac:dyDescent="0.25">
      <c r="A969">
        <v>101</v>
      </c>
      <c r="B969" t="s">
        <v>11</v>
      </c>
      <c r="C969" s="3">
        <v>39978.432037037041</v>
      </c>
      <c r="D969" s="3">
        <v>39978.439456018517</v>
      </c>
      <c r="E969" s="2">
        <f t="shared" si="75"/>
        <v>7.4189814768033102E-3</v>
      </c>
      <c r="F969" t="str">
        <f>CONCATENATE(INDEX(Telefonkönyv!$A$2:$A$63,MATCH('Hívások (3)'!A969,Telefonkönyv!$C$2:$C$63,0))," ",INDEX(Telefonkönyv!$B$2:$B$63,MATCH('Hívások (3)'!A969,Telefonkönyv!$C$2:$C$63,0)))</f>
        <v>Szatmári Miklós ügyintéző</v>
      </c>
      <c r="G969" s="5">
        <f t="shared" si="76"/>
        <v>925</v>
      </c>
      <c r="H969" s="11" t="b">
        <f t="shared" si="77"/>
        <v>0</v>
      </c>
      <c r="I969" s="11" t="b">
        <f t="shared" si="78"/>
        <v>0</v>
      </c>
      <c r="J969" s="11" t="b">
        <f t="shared" si="79"/>
        <v>1</v>
      </c>
    </row>
    <row r="970" spans="1:10" x14ac:dyDescent="0.25">
      <c r="A970">
        <v>129</v>
      </c>
      <c r="B970" t="s">
        <v>7</v>
      </c>
      <c r="C970" s="3">
        <v>39978.434050925927</v>
      </c>
      <c r="D970" s="3">
        <v>39978.441724537035</v>
      </c>
      <c r="E970" s="2">
        <f t="shared" si="75"/>
        <v>7.6736111077480018E-3</v>
      </c>
      <c r="F970" t="str">
        <f>CONCATENATE(INDEX(Telefonkönyv!$A$2:$A$63,MATCH('Hívások (3)'!A970,Telefonkönyv!$C$2:$C$63,0))," ",INDEX(Telefonkönyv!$B$2:$B$63,MATCH('Hívások (3)'!A970,Telefonkönyv!$C$2:$C$63,0)))</f>
        <v>Huszár Ildikó középvezető</v>
      </c>
      <c r="G970" s="5">
        <f t="shared" si="76"/>
        <v>950</v>
      </c>
      <c r="H970" s="11" t="b">
        <f t="shared" si="77"/>
        <v>0</v>
      </c>
      <c r="I970" s="11" t="b">
        <f t="shared" si="78"/>
        <v>0</v>
      </c>
      <c r="J970" s="11" t="b">
        <f t="shared" si="79"/>
        <v>1</v>
      </c>
    </row>
    <row r="971" spans="1:10" x14ac:dyDescent="0.25">
      <c r="A971">
        <v>112</v>
      </c>
      <c r="B971" t="s">
        <v>13</v>
      </c>
      <c r="C971" s="3">
        <v>39978.434340277781</v>
      </c>
      <c r="D971" s="3">
        <v>39978.45784722222</v>
      </c>
      <c r="E971" s="2">
        <f t="shared" si="75"/>
        <v>2.3506944438850041E-2</v>
      </c>
      <c r="F971" t="str">
        <f>CONCATENATE(INDEX(Telefonkönyv!$A$2:$A$63,MATCH('Hívások (3)'!A971,Telefonkönyv!$C$2:$C$63,0))," ",INDEX(Telefonkönyv!$B$2:$B$63,MATCH('Hívások (3)'!A971,Telefonkönyv!$C$2:$C$63,0)))</f>
        <v>Tóth Vanda ügyintéző</v>
      </c>
      <c r="G971" s="5">
        <f t="shared" si="76"/>
        <v>2765</v>
      </c>
      <c r="H971" s="11" t="b">
        <f t="shared" si="77"/>
        <v>0</v>
      </c>
      <c r="I971" s="11" t="b">
        <f t="shared" si="78"/>
        <v>0</v>
      </c>
      <c r="J971" s="11" t="b">
        <f t="shared" si="79"/>
        <v>1</v>
      </c>
    </row>
    <row r="972" spans="1:10" x14ac:dyDescent="0.25">
      <c r="A972">
        <v>156</v>
      </c>
      <c r="B972" t="s">
        <v>7</v>
      </c>
      <c r="C972" s="3">
        <v>39978.435624999998</v>
      </c>
      <c r="D972" s="3">
        <v>39978.446168981478</v>
      </c>
      <c r="E972" s="2">
        <f t="shared" si="75"/>
        <v>1.0543981479713693E-2</v>
      </c>
      <c r="F972" t="str">
        <f>CONCATENATE(INDEX(Telefonkönyv!$A$2:$A$63,MATCH('Hívások (3)'!A972,Telefonkönyv!$C$2:$C$63,0))," ",INDEX(Telefonkönyv!$B$2:$B$63,MATCH('Hívások (3)'!A972,Telefonkönyv!$C$2:$C$63,0)))</f>
        <v>Ormai Nikolett ügyintéző</v>
      </c>
      <c r="G972" s="5">
        <f t="shared" si="76"/>
        <v>1250</v>
      </c>
      <c r="H972" s="11" t="b">
        <f t="shared" si="77"/>
        <v>0</v>
      </c>
      <c r="I972" s="11" t="b">
        <f t="shared" si="78"/>
        <v>0</v>
      </c>
      <c r="J972" s="11" t="b">
        <f t="shared" si="79"/>
        <v>1</v>
      </c>
    </row>
    <row r="973" spans="1:10" x14ac:dyDescent="0.25">
      <c r="A973">
        <v>105</v>
      </c>
      <c r="B973" t="s">
        <v>8</v>
      </c>
      <c r="C973" s="3">
        <v>39978.435972222222</v>
      </c>
      <c r="D973" s="3">
        <v>39978.466597222221</v>
      </c>
      <c r="E973" s="2">
        <f t="shared" si="75"/>
        <v>3.0624999999417923E-2</v>
      </c>
      <c r="F973" t="str">
        <f>CONCATENATE(INDEX(Telefonkönyv!$A$2:$A$63,MATCH('Hívások (3)'!A973,Telefonkönyv!$C$2:$C$63,0))," ",INDEX(Telefonkönyv!$B$2:$B$63,MATCH('Hívások (3)'!A973,Telefonkönyv!$C$2:$C$63,0)))</f>
        <v>Vadász Iván középvezető</v>
      </c>
      <c r="G973" s="5">
        <f t="shared" si="76"/>
        <v>3645</v>
      </c>
      <c r="H973" s="11" t="b">
        <f t="shared" si="77"/>
        <v>0</v>
      </c>
      <c r="I973" s="11" t="b">
        <f t="shared" si="78"/>
        <v>0</v>
      </c>
      <c r="J973" s="11" t="b">
        <f t="shared" si="79"/>
        <v>1</v>
      </c>
    </row>
    <row r="974" spans="1:10" x14ac:dyDescent="0.25">
      <c r="A974">
        <v>102</v>
      </c>
      <c r="B974" t="s">
        <v>11</v>
      </c>
      <c r="C974" s="3">
        <v>39978.445439814815</v>
      </c>
      <c r="D974" s="3">
        <v>39978.473726851851</v>
      </c>
      <c r="E974" s="2">
        <f t="shared" si="75"/>
        <v>2.8287037035624962E-2</v>
      </c>
      <c r="F974" t="str">
        <f>CONCATENATE(INDEX(Telefonkönyv!$A$2:$A$63,MATCH('Hívások (3)'!A974,Telefonkönyv!$C$2:$C$63,0))," ",INDEX(Telefonkönyv!$B$2:$B$63,MATCH('Hívások (3)'!A974,Telefonkönyv!$C$2:$C$63,0)))</f>
        <v>Csurgó Tivadar ügyintéző</v>
      </c>
      <c r="G974" s="5">
        <f t="shared" si="76"/>
        <v>3325</v>
      </c>
      <c r="H974" s="11" t="b">
        <f t="shared" si="77"/>
        <v>0</v>
      </c>
      <c r="I974" s="11" t="b">
        <f t="shared" si="78"/>
        <v>0</v>
      </c>
      <c r="J974" s="11" t="b">
        <f t="shared" si="79"/>
        <v>1</v>
      </c>
    </row>
    <row r="975" spans="1:10" x14ac:dyDescent="0.25">
      <c r="A975">
        <v>151</v>
      </c>
      <c r="B975" t="s">
        <v>15</v>
      </c>
      <c r="C975" s="3">
        <v>39978.449178240742</v>
      </c>
      <c r="D975" s="3">
        <v>39978.48809027778</v>
      </c>
      <c r="E975" s="2">
        <f t="shared" si="75"/>
        <v>3.8912037038244307E-2</v>
      </c>
      <c r="F975" t="str">
        <f>CONCATENATE(INDEX(Telefonkönyv!$A$2:$A$63,MATCH('Hívások (3)'!A975,Telefonkönyv!$C$2:$C$63,0))," ",INDEX(Telefonkönyv!$B$2:$B$63,MATCH('Hívások (3)'!A975,Telefonkönyv!$C$2:$C$63,0)))</f>
        <v>Lovas Helga ügyintéző</v>
      </c>
      <c r="G975" s="5">
        <f t="shared" si="76"/>
        <v>4905</v>
      </c>
      <c r="H975" s="11" t="b">
        <f t="shared" si="77"/>
        <v>0</v>
      </c>
      <c r="I975" s="11" t="b">
        <f t="shared" si="78"/>
        <v>0</v>
      </c>
      <c r="J975" s="11" t="b">
        <f t="shared" si="79"/>
        <v>1</v>
      </c>
    </row>
    <row r="976" spans="1:10" x14ac:dyDescent="0.25">
      <c r="A976">
        <v>129</v>
      </c>
      <c r="B976" t="s">
        <v>5</v>
      </c>
      <c r="C976" s="3">
        <v>39978.45853009259</v>
      </c>
      <c r="D976" s="3">
        <v>39978.460034722222</v>
      </c>
      <c r="E976" s="2">
        <f t="shared" si="75"/>
        <v>1.5046296321088448E-3</v>
      </c>
      <c r="F976" t="str">
        <f>CONCATENATE(INDEX(Telefonkönyv!$A$2:$A$63,MATCH('Hívások (3)'!A976,Telefonkönyv!$C$2:$C$63,0))," ",INDEX(Telefonkönyv!$B$2:$B$63,MATCH('Hívások (3)'!A976,Telefonkönyv!$C$2:$C$63,0)))</f>
        <v>Huszár Ildikó középvezető</v>
      </c>
      <c r="G976" s="5">
        <f t="shared" si="76"/>
        <v>285</v>
      </c>
      <c r="H976" s="11" t="b">
        <f t="shared" si="77"/>
        <v>0</v>
      </c>
      <c r="I976" s="11" t="b">
        <f t="shared" si="78"/>
        <v>0</v>
      </c>
      <c r="J976" s="11" t="b">
        <f t="shared" si="79"/>
        <v>1</v>
      </c>
    </row>
    <row r="977" spans="1:10" x14ac:dyDescent="0.25">
      <c r="A977">
        <v>142</v>
      </c>
      <c r="B977" t="s">
        <v>4</v>
      </c>
      <c r="C977" s="3">
        <v>39978.458599537036</v>
      </c>
      <c r="D977" s="3">
        <v>39978.499224537038</v>
      </c>
      <c r="E977" s="2">
        <f t="shared" si="75"/>
        <v>4.0625000001455192E-2</v>
      </c>
      <c r="F977" t="str">
        <f>CONCATENATE(INDEX(Telefonkönyv!$A$2:$A$63,MATCH('Hívások (3)'!A977,Telefonkönyv!$C$2:$C$63,0))," ",INDEX(Telefonkönyv!$B$2:$B$63,MATCH('Hívások (3)'!A977,Telefonkönyv!$C$2:$C$63,0)))</f>
        <v>Varkoly Lili ügyintéző</v>
      </c>
      <c r="G977" s="5">
        <f t="shared" si="76"/>
        <v>4190</v>
      </c>
      <c r="H977" s="11" t="b">
        <f t="shared" si="77"/>
        <v>0</v>
      </c>
      <c r="I977" s="11" t="b">
        <f t="shared" si="78"/>
        <v>0</v>
      </c>
      <c r="J977" s="11" t="b">
        <f t="shared" si="79"/>
        <v>1</v>
      </c>
    </row>
    <row r="978" spans="1:10" x14ac:dyDescent="0.25">
      <c r="A978">
        <v>153</v>
      </c>
      <c r="B978" t="s">
        <v>7</v>
      </c>
      <c r="C978" s="3">
        <v>39978.459039351852</v>
      </c>
      <c r="D978" s="3">
        <v>39978.494745370372</v>
      </c>
      <c r="E978" s="2">
        <f t="shared" si="75"/>
        <v>3.570601851970423E-2</v>
      </c>
      <c r="F978" t="str">
        <f>CONCATENATE(INDEX(Telefonkönyv!$A$2:$A$63,MATCH('Hívások (3)'!A978,Telefonkönyv!$C$2:$C$63,0))," ",INDEX(Telefonkönyv!$B$2:$B$63,MATCH('Hívások (3)'!A978,Telefonkönyv!$C$2:$C$63,0)))</f>
        <v>Bozsó Zsolt ügyintéző</v>
      </c>
      <c r="G978" s="5">
        <f t="shared" si="76"/>
        <v>3950</v>
      </c>
      <c r="H978" s="11" t="b">
        <f t="shared" si="77"/>
        <v>0</v>
      </c>
      <c r="I978" s="11" t="b">
        <f t="shared" si="78"/>
        <v>0</v>
      </c>
      <c r="J978" s="11" t="b">
        <f t="shared" si="79"/>
        <v>1</v>
      </c>
    </row>
    <row r="979" spans="1:10" x14ac:dyDescent="0.25">
      <c r="A979">
        <v>149</v>
      </c>
      <c r="B979" t="s">
        <v>15</v>
      </c>
      <c r="C979" s="3">
        <v>39978.459837962961</v>
      </c>
      <c r="D979" s="3">
        <v>39978.486840277779</v>
      </c>
      <c r="E979" s="2">
        <f t="shared" si="75"/>
        <v>2.7002314818673767E-2</v>
      </c>
      <c r="F979" t="str">
        <f>CONCATENATE(INDEX(Telefonkönyv!$A$2:$A$63,MATCH('Hívások (3)'!A979,Telefonkönyv!$C$2:$C$63,0))," ",INDEX(Telefonkönyv!$B$2:$B$63,MATCH('Hívások (3)'!A979,Telefonkönyv!$C$2:$C$63,0)))</f>
        <v>Kerekes Zoltán középvezető</v>
      </c>
      <c r="G979" s="5">
        <f t="shared" si="76"/>
        <v>3375</v>
      </c>
      <c r="H979" s="11" t="b">
        <f t="shared" si="77"/>
        <v>0</v>
      </c>
      <c r="I979" s="11" t="b">
        <f t="shared" si="78"/>
        <v>0</v>
      </c>
      <c r="J979" s="11" t="b">
        <f t="shared" si="79"/>
        <v>1</v>
      </c>
    </row>
    <row r="980" spans="1:10" x14ac:dyDescent="0.25">
      <c r="A980">
        <v>113</v>
      </c>
      <c r="B980" t="s">
        <v>7</v>
      </c>
      <c r="C980" s="3">
        <v>39978.460601851853</v>
      </c>
      <c r="D980" s="3">
        <v>39978.498564814814</v>
      </c>
      <c r="E980" s="2">
        <f t="shared" si="75"/>
        <v>3.796296296059154E-2</v>
      </c>
      <c r="F980" t="str">
        <f>CONCATENATE(INDEX(Telefonkönyv!$A$2:$A$63,MATCH('Hívások (3)'!A980,Telefonkönyv!$C$2:$C$63,0))," ",INDEX(Telefonkönyv!$B$2:$B$63,MATCH('Hívások (3)'!A980,Telefonkönyv!$C$2:$C$63,0)))</f>
        <v>Toldi Tamás ügyintéző</v>
      </c>
      <c r="G980" s="5">
        <f t="shared" si="76"/>
        <v>4175</v>
      </c>
      <c r="H980" s="11" t="b">
        <f t="shared" si="77"/>
        <v>0</v>
      </c>
      <c r="I980" s="11" t="b">
        <f t="shared" si="78"/>
        <v>0</v>
      </c>
      <c r="J980" s="11" t="b">
        <f t="shared" si="79"/>
        <v>1</v>
      </c>
    </row>
    <row r="981" spans="1:10" x14ac:dyDescent="0.25">
      <c r="A981">
        <v>119</v>
      </c>
      <c r="B981" t="s">
        <v>10</v>
      </c>
      <c r="C981" s="3">
        <v>39978.464085648149</v>
      </c>
      <c r="D981" s="3">
        <v>39978.484502314815</v>
      </c>
      <c r="E981" s="2">
        <f t="shared" si="75"/>
        <v>2.0416666666278616E-2</v>
      </c>
      <c r="F981" t="str">
        <f>CONCATENATE(INDEX(Telefonkönyv!$A$2:$A$63,MATCH('Hívások (3)'!A981,Telefonkönyv!$C$2:$C$63,0))," ",INDEX(Telefonkönyv!$B$2:$B$63,MATCH('Hívások (3)'!A981,Telefonkönyv!$C$2:$C$63,0)))</f>
        <v>Kövér Krisztina ügyintéző</v>
      </c>
      <c r="G981" s="5">
        <f t="shared" si="76"/>
        <v>2610</v>
      </c>
      <c r="H981" s="11" t="b">
        <f t="shared" si="77"/>
        <v>0</v>
      </c>
      <c r="I981" s="11" t="b">
        <f t="shared" si="78"/>
        <v>0</v>
      </c>
      <c r="J981" s="11" t="b">
        <f t="shared" si="79"/>
        <v>1</v>
      </c>
    </row>
    <row r="982" spans="1:10" x14ac:dyDescent="0.25">
      <c r="A982">
        <v>150</v>
      </c>
      <c r="B982" t="s">
        <v>5</v>
      </c>
      <c r="C982" s="3">
        <v>39978.467743055553</v>
      </c>
      <c r="D982" s="3">
        <v>39978.495115740741</v>
      </c>
      <c r="E982" s="2">
        <f t="shared" si="75"/>
        <v>2.7372685188311152E-2</v>
      </c>
      <c r="F982" t="str">
        <f>CONCATENATE(INDEX(Telefonkönyv!$A$2:$A$63,MATCH('Hívások (3)'!A982,Telefonkönyv!$C$2:$C$63,0))," ",INDEX(Telefonkönyv!$B$2:$B$63,MATCH('Hívások (3)'!A982,Telefonkönyv!$C$2:$C$63,0)))</f>
        <v>Virt Kornél ügyintéző</v>
      </c>
      <c r="G982" s="5">
        <f t="shared" si="76"/>
        <v>3245</v>
      </c>
      <c r="H982" s="11" t="b">
        <f t="shared" si="77"/>
        <v>0</v>
      </c>
      <c r="I982" s="11" t="b">
        <f t="shared" si="78"/>
        <v>0</v>
      </c>
      <c r="J982" s="11" t="b">
        <f t="shared" si="79"/>
        <v>1</v>
      </c>
    </row>
    <row r="983" spans="1:10" x14ac:dyDescent="0.25">
      <c r="A983">
        <v>126</v>
      </c>
      <c r="B983" t="s">
        <v>4</v>
      </c>
      <c r="C983" s="3">
        <v>39978.473981481482</v>
      </c>
      <c r="D983" s="3">
        <v>39978.479398148149</v>
      </c>
      <c r="E983" s="2">
        <f t="shared" si="75"/>
        <v>5.4166666668606922E-3</v>
      </c>
      <c r="F983" t="str">
        <f>CONCATENATE(INDEX(Telefonkönyv!$A$2:$A$63,MATCH('Hívások (3)'!A983,Telefonkönyv!$C$2:$C$63,0))," ",INDEX(Telefonkönyv!$B$2:$B$63,MATCH('Hívások (3)'!A983,Telefonkönyv!$C$2:$C$63,0)))</f>
        <v>Hadviga Márton ügyintéző</v>
      </c>
      <c r="G983" s="5">
        <f t="shared" si="76"/>
        <v>620</v>
      </c>
      <c r="H983" s="11" t="b">
        <f t="shared" si="77"/>
        <v>0</v>
      </c>
      <c r="I983" s="11" t="b">
        <f t="shared" si="78"/>
        <v>0</v>
      </c>
      <c r="J983" s="11" t="b">
        <f t="shared" si="79"/>
        <v>1</v>
      </c>
    </row>
    <row r="984" spans="1:10" x14ac:dyDescent="0.25">
      <c r="A984">
        <v>160</v>
      </c>
      <c r="B984" t="s">
        <v>14</v>
      </c>
      <c r="C984" s="3">
        <v>39978.474340277775</v>
      </c>
      <c r="D984" s="3">
        <v>39978.515509259261</v>
      </c>
      <c r="E984" s="2">
        <f t="shared" si="75"/>
        <v>4.1168981486407574E-2</v>
      </c>
      <c r="F984" t="str">
        <f>CONCATENATE(INDEX(Telefonkönyv!$A$2:$A$63,MATCH('Hívások (3)'!A984,Telefonkönyv!$C$2:$C$63,0))," ",INDEX(Telefonkönyv!$B$2:$B$63,MATCH('Hívások (3)'!A984,Telefonkönyv!$C$2:$C$63,0)))</f>
        <v>Fosztó Gábor ügyintéző</v>
      </c>
      <c r="G984" s="5">
        <f t="shared" si="76"/>
        <v>4845</v>
      </c>
      <c r="H984" s="11" t="b">
        <f t="shared" si="77"/>
        <v>0</v>
      </c>
      <c r="I984" s="11" t="b">
        <f t="shared" si="78"/>
        <v>0</v>
      </c>
      <c r="J984" s="11" t="b">
        <f t="shared" si="79"/>
        <v>1</v>
      </c>
    </row>
    <row r="985" spans="1:10" x14ac:dyDescent="0.25">
      <c r="A985">
        <v>107</v>
      </c>
      <c r="B985" t="s">
        <v>7</v>
      </c>
      <c r="C985" s="3">
        <v>39978.477731481478</v>
      </c>
      <c r="D985" s="3">
        <v>39978.496192129627</v>
      </c>
      <c r="E985" s="2">
        <f t="shared" si="75"/>
        <v>1.8460648148902692E-2</v>
      </c>
      <c r="F985" t="str">
        <f>CONCATENATE(INDEX(Telefonkönyv!$A$2:$A$63,MATCH('Hívások (3)'!A985,Telefonkönyv!$C$2:$C$63,0))," ",INDEX(Telefonkönyv!$B$2:$B$63,MATCH('Hívások (3)'!A985,Telefonkönyv!$C$2:$C$63,0)))</f>
        <v>Gál Fruzsina ügyintéző</v>
      </c>
      <c r="G985" s="5">
        <f t="shared" si="76"/>
        <v>2075</v>
      </c>
      <c r="H985" s="11" t="b">
        <f t="shared" si="77"/>
        <v>0</v>
      </c>
      <c r="I985" s="11" t="b">
        <f t="shared" si="78"/>
        <v>0</v>
      </c>
      <c r="J985" s="11" t="b">
        <f t="shared" si="79"/>
        <v>1</v>
      </c>
    </row>
    <row r="986" spans="1:10" x14ac:dyDescent="0.25">
      <c r="A986">
        <v>116</v>
      </c>
      <c r="B986" t="s">
        <v>9</v>
      </c>
      <c r="C986" s="3">
        <v>39978.483414351853</v>
      </c>
      <c r="D986" s="3">
        <v>39978.487881944442</v>
      </c>
      <c r="E986" s="2">
        <f t="shared" si="75"/>
        <v>4.4675925892079249E-3</v>
      </c>
      <c r="F986" t="str">
        <f>CONCATENATE(INDEX(Telefonkönyv!$A$2:$A$63,MATCH('Hívások (3)'!A986,Telefonkönyv!$C$2:$C$63,0))," ",INDEX(Telefonkönyv!$B$2:$B$63,MATCH('Hívások (3)'!A986,Telefonkönyv!$C$2:$C$63,0)))</f>
        <v>Mák Anna ügyintéző</v>
      </c>
      <c r="G986" s="5">
        <f t="shared" si="76"/>
        <v>575</v>
      </c>
      <c r="H986" s="11" t="b">
        <f t="shared" si="77"/>
        <v>0</v>
      </c>
      <c r="I986" s="11" t="b">
        <f t="shared" si="78"/>
        <v>0</v>
      </c>
      <c r="J986" s="11" t="b">
        <f t="shared" si="79"/>
        <v>1</v>
      </c>
    </row>
    <row r="987" spans="1:10" x14ac:dyDescent="0.25">
      <c r="A987">
        <v>135</v>
      </c>
      <c r="B987" t="s">
        <v>13</v>
      </c>
      <c r="C987" s="3">
        <v>39978.483969907407</v>
      </c>
      <c r="D987" s="3">
        <v>39978.501504629632</v>
      </c>
      <c r="E987" s="2">
        <f t="shared" si="75"/>
        <v>1.7534722224809229E-2</v>
      </c>
      <c r="F987" t="str">
        <f>CONCATENATE(INDEX(Telefonkönyv!$A$2:$A$63,MATCH('Hívások (3)'!A987,Telefonkönyv!$C$2:$C$63,0))," ",INDEX(Telefonkönyv!$B$2:$B$63,MATCH('Hívások (3)'!A987,Telefonkönyv!$C$2:$C$63,0)))</f>
        <v>Laki Karola ügyintéző</v>
      </c>
      <c r="G987" s="5">
        <f t="shared" si="76"/>
        <v>2125</v>
      </c>
      <c r="H987" s="11" t="b">
        <f t="shared" si="77"/>
        <v>0</v>
      </c>
      <c r="I987" s="11" t="b">
        <f t="shared" si="78"/>
        <v>0</v>
      </c>
      <c r="J987" s="11" t="b">
        <f t="shared" si="79"/>
        <v>1</v>
      </c>
    </row>
    <row r="988" spans="1:10" x14ac:dyDescent="0.25">
      <c r="A988">
        <v>121</v>
      </c>
      <c r="B988" t="s">
        <v>7</v>
      </c>
      <c r="C988" s="3">
        <v>39978.485208333332</v>
      </c>
      <c r="D988" s="3">
        <v>39978.511759259258</v>
      </c>
      <c r="E988" s="2">
        <f t="shared" si="75"/>
        <v>2.6550925926130731E-2</v>
      </c>
      <c r="F988" t="str">
        <f>CONCATENATE(INDEX(Telefonkönyv!$A$2:$A$63,MATCH('Hívások (3)'!A988,Telefonkönyv!$C$2:$C$63,0))," ",INDEX(Telefonkönyv!$B$2:$B$63,MATCH('Hívások (3)'!A988,Telefonkönyv!$C$2:$C$63,0)))</f>
        <v>Palles Katalin ügyintéző</v>
      </c>
      <c r="G988" s="5">
        <f t="shared" si="76"/>
        <v>2975</v>
      </c>
      <c r="H988" s="11" t="b">
        <f t="shared" si="77"/>
        <v>0</v>
      </c>
      <c r="I988" s="11" t="b">
        <f t="shared" si="78"/>
        <v>0</v>
      </c>
      <c r="J988" s="11" t="b">
        <f t="shared" si="79"/>
        <v>1</v>
      </c>
    </row>
    <row r="989" spans="1:10" x14ac:dyDescent="0.25">
      <c r="A989">
        <v>116</v>
      </c>
      <c r="B989" t="s">
        <v>9</v>
      </c>
      <c r="C989" s="3">
        <v>39978.492766203701</v>
      </c>
      <c r="D989" s="3">
        <v>39978.497719907406</v>
      </c>
      <c r="E989" s="2">
        <f t="shared" si="75"/>
        <v>4.9537037048139609E-3</v>
      </c>
      <c r="F989" t="str">
        <f>CONCATENATE(INDEX(Telefonkönyv!$A$2:$A$63,MATCH('Hívások (3)'!A989,Telefonkönyv!$C$2:$C$63,0))," ",INDEX(Telefonkönyv!$B$2:$B$63,MATCH('Hívások (3)'!A989,Telefonkönyv!$C$2:$C$63,0)))</f>
        <v>Mák Anna ügyintéző</v>
      </c>
      <c r="G989" s="5">
        <f t="shared" si="76"/>
        <v>650</v>
      </c>
      <c r="H989" s="11" t="b">
        <f t="shared" si="77"/>
        <v>0</v>
      </c>
      <c r="I989" s="11" t="b">
        <f t="shared" si="78"/>
        <v>0</v>
      </c>
      <c r="J989" s="11" t="b">
        <f t="shared" si="79"/>
        <v>1</v>
      </c>
    </row>
    <row r="990" spans="1:10" x14ac:dyDescent="0.25">
      <c r="A990">
        <v>161</v>
      </c>
      <c r="B990" t="s">
        <v>9</v>
      </c>
      <c r="C990" s="3">
        <v>39978.494097222225</v>
      </c>
      <c r="D990" s="3">
        <v>39978.502893518518</v>
      </c>
      <c r="E990" s="2">
        <f t="shared" si="75"/>
        <v>8.7962962934398092E-3</v>
      </c>
      <c r="F990" t="str">
        <f>CONCATENATE(INDEX(Telefonkönyv!$A$2:$A$63,MATCH('Hívások (3)'!A990,Telefonkönyv!$C$2:$C$63,0))," ",INDEX(Telefonkönyv!$B$2:$B$63,MATCH('Hívások (3)'!A990,Telefonkönyv!$C$2:$C$63,0)))</f>
        <v>Gál Pál ügyintéző</v>
      </c>
      <c r="G990" s="5">
        <f t="shared" si="76"/>
        <v>1025</v>
      </c>
      <c r="H990" s="11" t="b">
        <f t="shared" si="77"/>
        <v>0</v>
      </c>
      <c r="I990" s="11" t="b">
        <f t="shared" si="78"/>
        <v>0</v>
      </c>
      <c r="J990" s="11" t="b">
        <f t="shared" si="79"/>
        <v>1</v>
      </c>
    </row>
    <row r="991" spans="1:10" x14ac:dyDescent="0.25">
      <c r="A991">
        <v>102</v>
      </c>
      <c r="B991" t="s">
        <v>11</v>
      </c>
      <c r="C991" s="3">
        <v>39978.49523148148</v>
      </c>
      <c r="D991" s="3">
        <v>39978.520486111112</v>
      </c>
      <c r="E991" s="2">
        <f t="shared" si="75"/>
        <v>2.5254629632399883E-2</v>
      </c>
      <c r="F991" t="str">
        <f>CONCATENATE(INDEX(Telefonkönyv!$A$2:$A$63,MATCH('Hívások (3)'!A991,Telefonkönyv!$C$2:$C$63,0))," ",INDEX(Telefonkönyv!$B$2:$B$63,MATCH('Hívások (3)'!A991,Telefonkönyv!$C$2:$C$63,0)))</f>
        <v>Csurgó Tivadar ügyintéző</v>
      </c>
      <c r="G991" s="5">
        <f t="shared" si="76"/>
        <v>3005</v>
      </c>
      <c r="H991" s="11" t="b">
        <f t="shared" si="77"/>
        <v>0</v>
      </c>
      <c r="I991" s="11" t="b">
        <f t="shared" si="78"/>
        <v>0</v>
      </c>
      <c r="J991" s="11" t="b">
        <f t="shared" si="79"/>
        <v>1</v>
      </c>
    </row>
    <row r="992" spans="1:10" x14ac:dyDescent="0.25">
      <c r="A992">
        <v>119</v>
      </c>
      <c r="B992" t="s">
        <v>10</v>
      </c>
      <c r="C992" s="3">
        <v>39978.496446759258</v>
      </c>
      <c r="D992" s="3">
        <v>39978.508738425924</v>
      </c>
      <c r="E992" s="2">
        <f t="shared" si="75"/>
        <v>1.2291666665987577E-2</v>
      </c>
      <c r="F992" t="str">
        <f>CONCATENATE(INDEX(Telefonkönyv!$A$2:$A$63,MATCH('Hívások (3)'!A992,Telefonkönyv!$C$2:$C$63,0))," ",INDEX(Telefonkönyv!$B$2:$B$63,MATCH('Hívások (3)'!A992,Telefonkönyv!$C$2:$C$63,0)))</f>
        <v>Kövér Krisztina ügyintéző</v>
      </c>
      <c r="G992" s="5">
        <f t="shared" si="76"/>
        <v>1590</v>
      </c>
      <c r="H992" s="11" t="b">
        <f t="shared" si="77"/>
        <v>0</v>
      </c>
      <c r="I992" s="11" t="b">
        <f t="shared" si="78"/>
        <v>0</v>
      </c>
      <c r="J992" s="11" t="b">
        <f t="shared" si="79"/>
        <v>1</v>
      </c>
    </row>
    <row r="993" spans="1:10" x14ac:dyDescent="0.25">
      <c r="A993">
        <v>152</v>
      </c>
      <c r="B993" t="s">
        <v>6</v>
      </c>
      <c r="C993" s="3">
        <v>39978.49726851852</v>
      </c>
      <c r="D993" s="3">
        <v>39978.519305555557</v>
      </c>
      <c r="E993" s="2">
        <f t="shared" si="75"/>
        <v>2.2037037037080154E-2</v>
      </c>
      <c r="F993" t="str">
        <f>CONCATENATE(INDEX(Telefonkönyv!$A$2:$A$63,MATCH('Hívások (3)'!A993,Telefonkönyv!$C$2:$C$63,0))," ",INDEX(Telefonkönyv!$B$2:$B$63,MATCH('Hívások (3)'!A993,Telefonkönyv!$C$2:$C$63,0)))</f>
        <v>Viola Klára ügyintéző</v>
      </c>
      <c r="G993" s="5">
        <f t="shared" si="76"/>
        <v>2605</v>
      </c>
      <c r="H993" s="11" t="b">
        <f t="shared" si="77"/>
        <v>0</v>
      </c>
      <c r="I993" s="11" t="b">
        <f t="shared" si="78"/>
        <v>0</v>
      </c>
      <c r="J993" s="11" t="b">
        <f t="shared" si="79"/>
        <v>1</v>
      </c>
    </row>
    <row r="994" spans="1:10" x14ac:dyDescent="0.25">
      <c r="A994">
        <v>110</v>
      </c>
      <c r="B994" t="s">
        <v>13</v>
      </c>
      <c r="C994" s="3">
        <v>39978.499456018515</v>
      </c>
      <c r="D994" s="3">
        <v>39978.530243055553</v>
      </c>
      <c r="E994" s="2">
        <f t="shared" si="75"/>
        <v>3.0787037037953269E-2</v>
      </c>
      <c r="F994" t="str">
        <f>CONCATENATE(INDEX(Telefonkönyv!$A$2:$A$63,MATCH('Hívások (3)'!A994,Telefonkönyv!$C$2:$C$63,0))," ",INDEX(Telefonkönyv!$B$2:$B$63,MATCH('Hívások (3)'!A994,Telefonkönyv!$C$2:$C$63,0)))</f>
        <v>Tóth Tímea középvezető</v>
      </c>
      <c r="G994" s="5">
        <f t="shared" si="76"/>
        <v>3645</v>
      </c>
      <c r="H994" s="11" t="b">
        <f t="shared" si="77"/>
        <v>0</v>
      </c>
      <c r="I994" s="11" t="b">
        <f t="shared" si="78"/>
        <v>0</v>
      </c>
      <c r="J994" s="11" t="b">
        <f t="shared" si="79"/>
        <v>1</v>
      </c>
    </row>
    <row r="995" spans="1:10" x14ac:dyDescent="0.25">
      <c r="A995">
        <v>157</v>
      </c>
      <c r="B995" t="s">
        <v>6</v>
      </c>
      <c r="C995" s="3">
        <v>39978.506192129629</v>
      </c>
      <c r="D995" s="3">
        <v>39978.52140046296</v>
      </c>
      <c r="E995" s="2">
        <f t="shared" si="75"/>
        <v>1.5208333330519963E-2</v>
      </c>
      <c r="F995" t="str">
        <f>CONCATENATE(INDEX(Telefonkönyv!$A$2:$A$63,MATCH('Hívások (3)'!A995,Telefonkönyv!$C$2:$C$63,0))," ",INDEX(Telefonkönyv!$B$2:$B$63,MATCH('Hívások (3)'!A995,Telefonkönyv!$C$2:$C$63,0)))</f>
        <v>Tardos György ügyintéző</v>
      </c>
      <c r="G995" s="5">
        <f t="shared" si="76"/>
        <v>1805</v>
      </c>
      <c r="H995" s="11" t="b">
        <f t="shared" si="77"/>
        <v>0</v>
      </c>
      <c r="I995" s="11" t="b">
        <f t="shared" si="78"/>
        <v>0</v>
      </c>
      <c r="J995" s="11" t="b">
        <f t="shared" si="79"/>
        <v>1</v>
      </c>
    </row>
    <row r="996" spans="1:10" x14ac:dyDescent="0.25">
      <c r="A996">
        <v>155</v>
      </c>
      <c r="B996" t="s">
        <v>9</v>
      </c>
      <c r="C996" s="3">
        <v>39978.508148148147</v>
      </c>
      <c r="D996" s="3">
        <v>39978.515405092592</v>
      </c>
      <c r="E996" s="2">
        <f t="shared" si="75"/>
        <v>7.2569444455439225E-3</v>
      </c>
      <c r="F996" t="str">
        <f>CONCATENATE(INDEX(Telefonkönyv!$A$2:$A$63,MATCH('Hívások (3)'!A996,Telefonkönyv!$C$2:$C$63,0))," ",INDEX(Telefonkönyv!$B$2:$B$63,MATCH('Hívások (3)'!A996,Telefonkönyv!$C$2:$C$63,0)))</f>
        <v>Bölöni Antal ügyintéző</v>
      </c>
      <c r="G996" s="5">
        <f t="shared" si="76"/>
        <v>875</v>
      </c>
      <c r="H996" s="11" t="b">
        <f t="shared" si="77"/>
        <v>0</v>
      </c>
      <c r="I996" s="11" t="b">
        <f t="shared" si="78"/>
        <v>0</v>
      </c>
      <c r="J996" s="11" t="b">
        <f t="shared" si="79"/>
        <v>1</v>
      </c>
    </row>
    <row r="997" spans="1:10" x14ac:dyDescent="0.25">
      <c r="A997">
        <v>125</v>
      </c>
      <c r="B997" t="s">
        <v>8</v>
      </c>
      <c r="C997" s="3">
        <v>39978.510787037034</v>
      </c>
      <c r="D997" s="3">
        <v>39978.520289351851</v>
      </c>
      <c r="E997" s="2">
        <f t="shared" si="75"/>
        <v>9.5023148169275373E-3</v>
      </c>
      <c r="F997" t="str">
        <f>CONCATENATE(INDEX(Telefonkönyv!$A$2:$A$63,MATCH('Hívások (3)'!A997,Telefonkönyv!$C$2:$C$63,0))," ",INDEX(Telefonkönyv!$B$2:$B$63,MATCH('Hívások (3)'!A997,Telefonkönyv!$C$2:$C$63,0)))</f>
        <v>Éhes Piroska ügyintéző</v>
      </c>
      <c r="G997" s="5">
        <f t="shared" si="76"/>
        <v>1165</v>
      </c>
      <c r="H997" s="11" t="b">
        <f t="shared" si="77"/>
        <v>0</v>
      </c>
      <c r="I997" s="11" t="b">
        <f t="shared" si="78"/>
        <v>0</v>
      </c>
      <c r="J997" s="11" t="b">
        <f t="shared" si="79"/>
        <v>1</v>
      </c>
    </row>
    <row r="998" spans="1:10" x14ac:dyDescent="0.25">
      <c r="A998">
        <v>127</v>
      </c>
      <c r="B998" t="s">
        <v>4</v>
      </c>
      <c r="C998" s="3">
        <v>39978.511192129627</v>
      </c>
      <c r="D998" s="3">
        <v>39978.516319444447</v>
      </c>
      <c r="E998" s="2">
        <f t="shared" si="75"/>
        <v>5.1273148201289587E-3</v>
      </c>
      <c r="F998" t="str">
        <f>CONCATENATE(INDEX(Telefonkönyv!$A$2:$A$63,MATCH('Hívások (3)'!A998,Telefonkönyv!$C$2:$C$63,0))," ",INDEX(Telefonkönyv!$B$2:$B$63,MATCH('Hívások (3)'!A998,Telefonkönyv!$C$2:$C$63,0)))</f>
        <v>Polgár Zsuzsa ügyintéző</v>
      </c>
      <c r="G998" s="5">
        <f t="shared" si="76"/>
        <v>620</v>
      </c>
      <c r="H998" s="11" t="b">
        <f t="shared" si="77"/>
        <v>0</v>
      </c>
      <c r="I998" s="11" t="b">
        <f t="shared" si="78"/>
        <v>0</v>
      </c>
      <c r="J998" s="11" t="b">
        <f t="shared" si="79"/>
        <v>1</v>
      </c>
    </row>
    <row r="999" spans="1:10" x14ac:dyDescent="0.25">
      <c r="A999">
        <v>153</v>
      </c>
      <c r="B999" t="s">
        <v>7</v>
      </c>
      <c r="C999" s="3">
        <v>39978.514097222222</v>
      </c>
      <c r="D999" s="3">
        <v>39978.514641203707</v>
      </c>
      <c r="E999" s="2">
        <f t="shared" si="75"/>
        <v>5.4398148495238274E-4</v>
      </c>
      <c r="F999" t="str">
        <f>CONCATENATE(INDEX(Telefonkönyv!$A$2:$A$63,MATCH('Hívások (3)'!A999,Telefonkönyv!$C$2:$C$63,0))," ",INDEX(Telefonkönyv!$B$2:$B$63,MATCH('Hívások (3)'!A999,Telefonkönyv!$C$2:$C$63,0)))</f>
        <v>Bozsó Zsolt ügyintéző</v>
      </c>
      <c r="G999" s="5">
        <f t="shared" si="76"/>
        <v>125</v>
      </c>
      <c r="H999" s="11" t="b">
        <f t="shared" si="77"/>
        <v>0</v>
      </c>
      <c r="I999" s="11" t="b">
        <f t="shared" si="78"/>
        <v>0</v>
      </c>
      <c r="J999" s="11" t="b">
        <f t="shared" si="79"/>
        <v>1</v>
      </c>
    </row>
    <row r="1000" spans="1:10" x14ac:dyDescent="0.25">
      <c r="A1000">
        <v>159</v>
      </c>
      <c r="B1000" t="s">
        <v>4</v>
      </c>
      <c r="C1000" s="3">
        <v>39978.515393518515</v>
      </c>
      <c r="D1000" s="3">
        <v>39978.520879629628</v>
      </c>
      <c r="E1000" s="2">
        <f t="shared" si="75"/>
        <v>5.4861111129866913E-3</v>
      </c>
      <c r="F1000" t="str">
        <f>CONCATENATE(INDEX(Telefonkönyv!$A$2:$A$63,MATCH('Hívások (3)'!A1000,Telefonkönyv!$C$2:$C$63,0))," ",INDEX(Telefonkönyv!$B$2:$B$63,MATCH('Hívások (3)'!A1000,Telefonkönyv!$C$2:$C$63,0)))</f>
        <v>Pap Nikolett ügyintéző</v>
      </c>
      <c r="G1000" s="5">
        <f t="shared" si="76"/>
        <v>620</v>
      </c>
      <c r="H1000" s="11" t="b">
        <f t="shared" si="77"/>
        <v>0</v>
      </c>
      <c r="I1000" s="11" t="b">
        <f t="shared" si="78"/>
        <v>0</v>
      </c>
      <c r="J1000" s="11" t="b">
        <f t="shared" si="79"/>
        <v>1</v>
      </c>
    </row>
    <row r="1001" spans="1:10" x14ac:dyDescent="0.25">
      <c r="A1001">
        <v>116</v>
      </c>
      <c r="B1001" t="s">
        <v>9</v>
      </c>
      <c r="C1001" s="3">
        <v>39978.51699074074</v>
      </c>
      <c r="D1001" s="3">
        <v>39978.517118055555</v>
      </c>
      <c r="E1001" s="2">
        <f t="shared" si="75"/>
        <v>1.273148154723458E-4</v>
      </c>
      <c r="F1001" t="str">
        <f>CONCATENATE(INDEX(Telefonkönyv!$A$2:$A$63,MATCH('Hívások (3)'!A1001,Telefonkönyv!$C$2:$C$63,0))," ",INDEX(Telefonkönyv!$B$2:$B$63,MATCH('Hívások (3)'!A1001,Telefonkönyv!$C$2:$C$63,0)))</f>
        <v>Mák Anna ügyintéző</v>
      </c>
      <c r="G1001" s="5">
        <f t="shared" si="76"/>
        <v>125</v>
      </c>
      <c r="H1001" s="11" t="b">
        <f t="shared" si="77"/>
        <v>0</v>
      </c>
      <c r="I1001" s="11" t="b">
        <f t="shared" si="78"/>
        <v>0</v>
      </c>
      <c r="J1001" s="11" t="b">
        <f t="shared" si="79"/>
        <v>1</v>
      </c>
    </row>
    <row r="1002" spans="1:10" x14ac:dyDescent="0.25">
      <c r="A1002">
        <v>140</v>
      </c>
      <c r="B1002" t="s">
        <v>5</v>
      </c>
      <c r="C1002" s="3">
        <v>39978.518194444441</v>
      </c>
      <c r="D1002" s="3">
        <v>39978.5471875</v>
      </c>
      <c r="E1002" s="2">
        <f t="shared" si="75"/>
        <v>2.899305555911269E-2</v>
      </c>
      <c r="F1002" t="str">
        <f>CONCATENATE(INDEX(Telefonkönyv!$A$2:$A$63,MATCH('Hívások (3)'!A1002,Telefonkönyv!$C$2:$C$63,0))," ",INDEX(Telefonkönyv!$B$2:$B$63,MATCH('Hívások (3)'!A1002,Telefonkönyv!$C$2:$C$63,0)))</f>
        <v>Szunomár Flóra ügyintéző</v>
      </c>
      <c r="G1002" s="5">
        <f t="shared" si="76"/>
        <v>3405</v>
      </c>
      <c r="H1002" s="11" t="b">
        <f t="shared" si="77"/>
        <v>1</v>
      </c>
      <c r="I1002" s="11" t="b">
        <f t="shared" si="78"/>
        <v>0</v>
      </c>
      <c r="J1002" s="11" t="b">
        <f t="shared" si="79"/>
        <v>0</v>
      </c>
    </row>
    <row r="1003" spans="1:10" x14ac:dyDescent="0.25">
      <c r="A1003">
        <v>153</v>
      </c>
      <c r="B1003" t="s">
        <v>7</v>
      </c>
      <c r="C1003" s="3">
        <v>39978.520462962966</v>
      </c>
      <c r="D1003" s="3">
        <v>39978.545925925922</v>
      </c>
      <c r="E1003" s="2">
        <f t="shared" si="75"/>
        <v>2.5462962956225965E-2</v>
      </c>
      <c r="F1003" t="str">
        <f>CONCATENATE(INDEX(Telefonkönyv!$A$2:$A$63,MATCH('Hívások (3)'!A1003,Telefonkönyv!$C$2:$C$63,0))," ",INDEX(Telefonkönyv!$B$2:$B$63,MATCH('Hívások (3)'!A1003,Telefonkönyv!$C$2:$C$63,0)))</f>
        <v>Bozsó Zsolt ügyintéző</v>
      </c>
      <c r="G1003" s="5">
        <f t="shared" si="76"/>
        <v>2825</v>
      </c>
      <c r="H1003" s="11" t="b">
        <f t="shared" si="77"/>
        <v>0</v>
      </c>
      <c r="I1003" s="11" t="b">
        <f t="shared" si="78"/>
        <v>0</v>
      </c>
      <c r="J1003" s="11" t="b">
        <f t="shared" si="79"/>
        <v>1</v>
      </c>
    </row>
    <row r="1004" spans="1:10" x14ac:dyDescent="0.25">
      <c r="A1004">
        <v>131</v>
      </c>
      <c r="B1004" t="s">
        <v>5</v>
      </c>
      <c r="C1004" s="3">
        <v>39978.522719907407</v>
      </c>
      <c r="D1004" s="3">
        <v>39978.529004629629</v>
      </c>
      <c r="E1004" s="2">
        <f t="shared" si="75"/>
        <v>6.284722221607808E-3</v>
      </c>
      <c r="F1004" t="str">
        <f>CONCATENATE(INDEX(Telefonkönyv!$A$2:$A$63,MATCH('Hívások (3)'!A1004,Telefonkönyv!$C$2:$C$63,0))," ",INDEX(Telefonkönyv!$B$2:$B$63,MATCH('Hívások (3)'!A1004,Telefonkönyv!$C$2:$C$63,0)))</f>
        <v>Arany Attila ügyintéző</v>
      </c>
      <c r="G1004" s="5">
        <f t="shared" si="76"/>
        <v>845</v>
      </c>
      <c r="H1004" s="11" t="b">
        <f t="shared" si="77"/>
        <v>0</v>
      </c>
      <c r="I1004" s="11" t="b">
        <f t="shared" si="78"/>
        <v>0</v>
      </c>
      <c r="J1004" s="11" t="b">
        <f t="shared" si="79"/>
        <v>1</v>
      </c>
    </row>
    <row r="1005" spans="1:10" x14ac:dyDescent="0.25">
      <c r="A1005">
        <v>159</v>
      </c>
      <c r="B1005" t="s">
        <v>4</v>
      </c>
      <c r="C1005" s="3">
        <v>39978.526261574072</v>
      </c>
      <c r="D1005" s="3">
        <v>39978.55263888889</v>
      </c>
      <c r="E1005" s="2">
        <f t="shared" si="75"/>
        <v>2.6377314818091691E-2</v>
      </c>
      <c r="F1005" t="str">
        <f>CONCATENATE(INDEX(Telefonkönyv!$A$2:$A$63,MATCH('Hívások (3)'!A1005,Telefonkönyv!$C$2:$C$63,0))," ",INDEX(Telefonkönyv!$B$2:$B$63,MATCH('Hívások (3)'!A1005,Telefonkönyv!$C$2:$C$63,0)))</f>
        <v>Pap Nikolett ügyintéző</v>
      </c>
      <c r="G1005" s="5">
        <f t="shared" si="76"/>
        <v>2720</v>
      </c>
      <c r="H1005" s="11" t="b">
        <f t="shared" si="77"/>
        <v>0</v>
      </c>
      <c r="I1005" s="11" t="b">
        <f t="shared" si="78"/>
        <v>0</v>
      </c>
      <c r="J1005" s="11" t="b">
        <f t="shared" si="79"/>
        <v>1</v>
      </c>
    </row>
    <row r="1006" spans="1:10" x14ac:dyDescent="0.25">
      <c r="A1006">
        <v>104</v>
      </c>
      <c r="B1006" t="s">
        <v>5</v>
      </c>
      <c r="C1006" s="3">
        <v>39978.527731481481</v>
      </c>
      <c r="D1006" s="3">
        <v>39978.56894675926</v>
      </c>
      <c r="E1006" s="2">
        <f t="shared" si="75"/>
        <v>4.1215277778974269E-2</v>
      </c>
      <c r="F1006" t="str">
        <f>CONCATENATE(INDEX(Telefonkönyv!$A$2:$A$63,MATCH('Hívások (3)'!A1006,Telefonkönyv!$C$2:$C$63,0))," ",INDEX(Telefonkönyv!$B$2:$B$63,MATCH('Hívások (3)'!A1006,Telefonkönyv!$C$2:$C$63,0)))</f>
        <v>Laki Tamara ügyintéző</v>
      </c>
      <c r="G1006" s="5">
        <f t="shared" si="76"/>
        <v>4845</v>
      </c>
      <c r="H1006" s="11" t="b">
        <f t="shared" si="77"/>
        <v>1</v>
      </c>
      <c r="I1006" s="11" t="b">
        <f t="shared" si="78"/>
        <v>0</v>
      </c>
      <c r="J1006" s="11" t="b">
        <f t="shared" si="79"/>
        <v>0</v>
      </c>
    </row>
    <row r="1007" spans="1:10" x14ac:dyDescent="0.25">
      <c r="A1007">
        <v>102</v>
      </c>
      <c r="B1007" t="s">
        <v>11</v>
      </c>
      <c r="C1007" s="3">
        <v>39978.529374999998</v>
      </c>
      <c r="D1007" s="3">
        <v>39978.570081018515</v>
      </c>
      <c r="E1007" s="2">
        <f t="shared" si="75"/>
        <v>4.0706018517084885E-2</v>
      </c>
      <c r="F1007" t="str">
        <f>CONCATENATE(INDEX(Telefonkönyv!$A$2:$A$63,MATCH('Hívások (3)'!A1007,Telefonkönyv!$C$2:$C$63,0))," ",INDEX(Telefonkönyv!$B$2:$B$63,MATCH('Hívások (3)'!A1007,Telefonkönyv!$C$2:$C$63,0)))</f>
        <v>Csurgó Tivadar ügyintéző</v>
      </c>
      <c r="G1007" s="5">
        <f t="shared" si="76"/>
        <v>4765</v>
      </c>
      <c r="H1007" s="11" t="b">
        <f t="shared" si="77"/>
        <v>0</v>
      </c>
      <c r="I1007" s="11" t="b">
        <f t="shared" si="78"/>
        <v>0</v>
      </c>
      <c r="J1007" s="11" t="b">
        <f t="shared" si="79"/>
        <v>1</v>
      </c>
    </row>
    <row r="1008" spans="1:10" x14ac:dyDescent="0.25">
      <c r="A1008">
        <v>158</v>
      </c>
      <c r="B1008" t="s">
        <v>4</v>
      </c>
      <c r="C1008" s="3">
        <v>39978.531377314815</v>
      </c>
      <c r="D1008" s="3">
        <v>39978.558831018519</v>
      </c>
      <c r="E1008" s="2">
        <f t="shared" si="75"/>
        <v>2.7453703703940846E-2</v>
      </c>
      <c r="F1008" t="str">
        <f>CONCATENATE(INDEX(Telefonkönyv!$A$2:$A$63,MATCH('Hívások (3)'!A1008,Telefonkönyv!$C$2:$C$63,0))," ",INDEX(Telefonkönyv!$B$2:$B$63,MATCH('Hívások (3)'!A1008,Telefonkönyv!$C$2:$C$63,0)))</f>
        <v>Sánta Tibor középvezető</v>
      </c>
      <c r="G1008" s="5">
        <f t="shared" si="76"/>
        <v>2860</v>
      </c>
      <c r="H1008" s="11" t="b">
        <f t="shared" si="77"/>
        <v>0</v>
      </c>
      <c r="I1008" s="11" t="b">
        <f t="shared" si="78"/>
        <v>0</v>
      </c>
      <c r="J1008" s="11" t="b">
        <f t="shared" si="79"/>
        <v>1</v>
      </c>
    </row>
    <row r="1009" spans="1:10" x14ac:dyDescent="0.25">
      <c r="A1009">
        <v>130</v>
      </c>
      <c r="B1009" t="s">
        <v>10</v>
      </c>
      <c r="C1009" s="3">
        <v>39978.532256944447</v>
      </c>
      <c r="D1009" s="3">
        <v>39978.541168981479</v>
      </c>
      <c r="E1009" s="2">
        <f t="shared" si="75"/>
        <v>8.9120370321325026E-3</v>
      </c>
      <c r="F1009" t="str">
        <f>CONCATENATE(INDEX(Telefonkönyv!$A$2:$A$63,MATCH('Hívások (3)'!A1009,Telefonkönyv!$C$2:$C$63,0))," ",INDEX(Telefonkönyv!$B$2:$B$63,MATCH('Hívások (3)'!A1009,Telefonkönyv!$C$2:$C$63,0)))</f>
        <v>Gál Zsuzsa ügyintéző</v>
      </c>
      <c r="G1009" s="5">
        <f t="shared" si="76"/>
        <v>1165</v>
      </c>
      <c r="H1009" s="11" t="b">
        <f t="shared" si="77"/>
        <v>0</v>
      </c>
      <c r="I1009" s="11" t="b">
        <f t="shared" si="78"/>
        <v>0</v>
      </c>
      <c r="J1009" s="11" t="b">
        <f t="shared" si="79"/>
        <v>1</v>
      </c>
    </row>
    <row r="1010" spans="1:10" x14ac:dyDescent="0.25">
      <c r="A1010">
        <v>131</v>
      </c>
      <c r="B1010" t="s">
        <v>5</v>
      </c>
      <c r="C1010" s="3">
        <v>39978.540937500002</v>
      </c>
      <c r="D1010" s="3">
        <v>39978.563773148147</v>
      </c>
      <c r="E1010" s="2">
        <f t="shared" si="75"/>
        <v>2.2835648145701271E-2</v>
      </c>
      <c r="F1010" t="str">
        <f>CONCATENATE(INDEX(Telefonkönyv!$A$2:$A$63,MATCH('Hívások (3)'!A1010,Telefonkönyv!$C$2:$C$63,0))," ",INDEX(Telefonkönyv!$B$2:$B$63,MATCH('Hívások (3)'!A1010,Telefonkönyv!$C$2:$C$63,0)))</f>
        <v>Arany Attila ügyintéző</v>
      </c>
      <c r="G1010" s="5">
        <f t="shared" si="76"/>
        <v>2685</v>
      </c>
      <c r="H1010" s="11" t="b">
        <f t="shared" si="77"/>
        <v>1</v>
      </c>
      <c r="I1010" s="11" t="b">
        <f t="shared" si="78"/>
        <v>0</v>
      </c>
      <c r="J1010" s="11" t="b">
        <f t="shared" si="79"/>
        <v>0</v>
      </c>
    </row>
    <row r="1011" spans="1:10" x14ac:dyDescent="0.25">
      <c r="A1011">
        <v>129</v>
      </c>
      <c r="B1011" t="s">
        <v>9</v>
      </c>
      <c r="C1011" s="3">
        <v>39978.547476851854</v>
      </c>
      <c r="D1011" s="3">
        <v>39978.555428240739</v>
      </c>
      <c r="E1011" s="2">
        <f t="shared" si="75"/>
        <v>7.9513888849760406E-3</v>
      </c>
      <c r="F1011" t="str">
        <f>CONCATENATE(INDEX(Telefonkönyv!$A$2:$A$63,MATCH('Hívások (3)'!A1011,Telefonkönyv!$C$2:$C$63,0))," ",INDEX(Telefonkönyv!$B$2:$B$63,MATCH('Hívások (3)'!A1011,Telefonkönyv!$C$2:$C$63,0)))</f>
        <v>Huszár Ildikó középvezető</v>
      </c>
      <c r="G1011" s="5">
        <f t="shared" si="76"/>
        <v>950</v>
      </c>
      <c r="H1011" s="11" t="b">
        <f t="shared" si="77"/>
        <v>0</v>
      </c>
      <c r="I1011" s="11" t="b">
        <f t="shared" si="78"/>
        <v>0</v>
      </c>
      <c r="J1011" s="11" t="b">
        <f t="shared" si="79"/>
        <v>1</v>
      </c>
    </row>
    <row r="1012" spans="1:10" x14ac:dyDescent="0.25">
      <c r="A1012">
        <v>135</v>
      </c>
      <c r="B1012" t="s">
        <v>13</v>
      </c>
      <c r="C1012" s="3">
        <v>39978.551018518519</v>
      </c>
      <c r="D1012" s="3">
        <v>39978.591180555559</v>
      </c>
      <c r="E1012" s="2">
        <f t="shared" si="75"/>
        <v>4.016203703940846E-2</v>
      </c>
      <c r="F1012" t="str">
        <f>CONCATENATE(INDEX(Telefonkönyv!$A$2:$A$63,MATCH('Hívások (3)'!A1012,Telefonkönyv!$C$2:$C$63,0))," ",INDEX(Telefonkönyv!$B$2:$B$63,MATCH('Hívások (3)'!A1012,Telefonkönyv!$C$2:$C$63,0)))</f>
        <v>Laki Karola ügyintéző</v>
      </c>
      <c r="G1012" s="5">
        <f t="shared" si="76"/>
        <v>4685</v>
      </c>
      <c r="H1012" s="11" t="b">
        <f t="shared" si="77"/>
        <v>0</v>
      </c>
      <c r="I1012" s="11" t="b">
        <f t="shared" si="78"/>
        <v>0</v>
      </c>
      <c r="J1012" s="11" t="b">
        <f t="shared" si="79"/>
        <v>1</v>
      </c>
    </row>
    <row r="1013" spans="1:10" x14ac:dyDescent="0.25">
      <c r="A1013">
        <v>119</v>
      </c>
      <c r="B1013" t="s">
        <v>10</v>
      </c>
      <c r="C1013" s="3">
        <v>39978.552118055559</v>
      </c>
      <c r="D1013" s="3">
        <v>39978.558668981481</v>
      </c>
      <c r="E1013" s="2">
        <f t="shared" si="75"/>
        <v>6.5509259220561944E-3</v>
      </c>
      <c r="F1013" t="str">
        <f>CONCATENATE(INDEX(Telefonkönyv!$A$2:$A$63,MATCH('Hívások (3)'!A1013,Telefonkönyv!$C$2:$C$63,0))," ",INDEX(Telefonkönyv!$B$2:$B$63,MATCH('Hívások (3)'!A1013,Telefonkönyv!$C$2:$C$63,0)))</f>
        <v>Kövér Krisztina ügyintéző</v>
      </c>
      <c r="G1013" s="5">
        <f t="shared" si="76"/>
        <v>910</v>
      </c>
      <c r="H1013" s="11" t="b">
        <f t="shared" si="77"/>
        <v>0</v>
      </c>
      <c r="I1013" s="11" t="b">
        <f t="shared" si="78"/>
        <v>0</v>
      </c>
      <c r="J1013" s="11" t="b">
        <f t="shared" si="79"/>
        <v>1</v>
      </c>
    </row>
    <row r="1014" spans="1:10" x14ac:dyDescent="0.25">
      <c r="A1014">
        <v>110</v>
      </c>
      <c r="B1014" t="s">
        <v>15</v>
      </c>
      <c r="C1014" s="3">
        <v>39978.553854166668</v>
      </c>
      <c r="D1014" s="3">
        <v>39978.555312500001</v>
      </c>
      <c r="E1014" s="2">
        <f t="shared" si="75"/>
        <v>1.4583333322661929E-3</v>
      </c>
      <c r="F1014" t="str">
        <f>CONCATENATE(INDEX(Telefonkönyv!$A$2:$A$63,MATCH('Hívások (3)'!A1014,Telefonkönyv!$C$2:$C$63,0))," ",INDEX(Telefonkönyv!$B$2:$B$63,MATCH('Hívások (3)'!A1014,Telefonkönyv!$C$2:$C$63,0)))</f>
        <v>Tóth Tímea középvezető</v>
      </c>
      <c r="G1014" s="5">
        <f t="shared" si="76"/>
        <v>315</v>
      </c>
      <c r="H1014" s="11" t="b">
        <f t="shared" si="77"/>
        <v>0</v>
      </c>
      <c r="I1014" s="11" t="b">
        <f t="shared" si="78"/>
        <v>0</v>
      </c>
      <c r="J1014" s="11" t="b">
        <f t="shared" si="79"/>
        <v>1</v>
      </c>
    </row>
    <row r="1015" spans="1:10" x14ac:dyDescent="0.25">
      <c r="A1015">
        <v>101</v>
      </c>
      <c r="B1015" t="s">
        <v>11</v>
      </c>
      <c r="C1015" s="3">
        <v>39978.554826388892</v>
      </c>
      <c r="D1015" s="3">
        <v>39978.590532407405</v>
      </c>
      <c r="E1015" s="2">
        <f t="shared" si="75"/>
        <v>3.5706018512428273E-2</v>
      </c>
      <c r="F1015" t="str">
        <f>CONCATENATE(INDEX(Telefonkönyv!$A$2:$A$63,MATCH('Hívások (3)'!A1015,Telefonkönyv!$C$2:$C$63,0))," ",INDEX(Telefonkönyv!$B$2:$B$63,MATCH('Hívások (3)'!A1015,Telefonkönyv!$C$2:$C$63,0)))</f>
        <v>Szatmári Miklós ügyintéző</v>
      </c>
      <c r="G1015" s="5">
        <f t="shared" si="76"/>
        <v>4205</v>
      </c>
      <c r="H1015" s="11" t="b">
        <f t="shared" si="77"/>
        <v>1</v>
      </c>
      <c r="I1015" s="11" t="b">
        <f t="shared" si="78"/>
        <v>0</v>
      </c>
      <c r="J1015" s="11" t="b">
        <f t="shared" si="79"/>
        <v>0</v>
      </c>
    </row>
    <row r="1016" spans="1:10" x14ac:dyDescent="0.25">
      <c r="A1016">
        <v>106</v>
      </c>
      <c r="B1016" t="s">
        <v>8</v>
      </c>
      <c r="C1016" s="3">
        <v>39978.557627314818</v>
      </c>
      <c r="D1016" s="3">
        <v>39978.595046296294</v>
      </c>
      <c r="E1016" s="2">
        <f t="shared" si="75"/>
        <v>3.7418981475639157E-2</v>
      </c>
      <c r="F1016" t="str">
        <f>CONCATENATE(INDEX(Telefonkönyv!$A$2:$A$63,MATCH('Hívások (3)'!A1016,Telefonkönyv!$C$2:$C$63,0))," ",INDEX(Telefonkönyv!$B$2:$B$63,MATCH('Hívások (3)'!A1016,Telefonkönyv!$C$2:$C$63,0)))</f>
        <v>Kalincsák Hanga ügyintéző</v>
      </c>
      <c r="G1016" s="5">
        <f t="shared" si="76"/>
        <v>4365</v>
      </c>
      <c r="H1016" s="11" t="b">
        <f t="shared" si="77"/>
        <v>0</v>
      </c>
      <c r="I1016" s="11" t="b">
        <f t="shared" si="78"/>
        <v>0</v>
      </c>
      <c r="J1016" s="11" t="b">
        <f t="shared" si="79"/>
        <v>0</v>
      </c>
    </row>
    <row r="1017" spans="1:10" x14ac:dyDescent="0.25">
      <c r="A1017">
        <v>136</v>
      </c>
      <c r="B1017" t="s">
        <v>11</v>
      </c>
      <c r="C1017" s="3">
        <v>39978.557916666665</v>
      </c>
      <c r="D1017" s="3">
        <v>39978.569826388892</v>
      </c>
      <c r="E1017" s="2">
        <f t="shared" si="75"/>
        <v>1.1909722226846498E-2</v>
      </c>
      <c r="F1017" t="str">
        <f>CONCATENATE(INDEX(Telefonkönyv!$A$2:$A$63,MATCH('Hívások (3)'!A1017,Telefonkönyv!$C$2:$C$63,0))," ",INDEX(Telefonkönyv!$B$2:$B$63,MATCH('Hívások (3)'!A1017,Telefonkönyv!$C$2:$C$63,0)))</f>
        <v>Kégli Máté ügyintéző</v>
      </c>
      <c r="G1017" s="5">
        <f t="shared" si="76"/>
        <v>1485</v>
      </c>
      <c r="H1017" s="11" t="b">
        <f t="shared" si="77"/>
        <v>0</v>
      </c>
      <c r="I1017" s="11" t="b">
        <f t="shared" si="78"/>
        <v>0</v>
      </c>
      <c r="J1017" s="11" t="b">
        <f t="shared" si="79"/>
        <v>1</v>
      </c>
    </row>
    <row r="1018" spans="1:10" x14ac:dyDescent="0.25">
      <c r="A1018">
        <v>158</v>
      </c>
      <c r="B1018" t="s">
        <v>14</v>
      </c>
      <c r="C1018" s="3">
        <v>39978.56082175926</v>
      </c>
      <c r="D1018" s="3">
        <v>39978.586319444446</v>
      </c>
      <c r="E1018" s="2">
        <f t="shared" si="75"/>
        <v>2.5497685186564922E-2</v>
      </c>
      <c r="F1018" t="str">
        <f>CONCATENATE(INDEX(Telefonkönyv!$A$2:$A$63,MATCH('Hívások (3)'!A1018,Telefonkönyv!$C$2:$C$63,0))," ",INDEX(Telefonkönyv!$B$2:$B$63,MATCH('Hívások (3)'!A1018,Telefonkönyv!$C$2:$C$63,0)))</f>
        <v>Sánta Tibor középvezető</v>
      </c>
      <c r="G1018" s="5">
        <f t="shared" si="76"/>
        <v>3005</v>
      </c>
      <c r="H1018" s="11" t="b">
        <f t="shared" si="77"/>
        <v>0</v>
      </c>
      <c r="I1018" s="11" t="b">
        <f t="shared" si="78"/>
        <v>0</v>
      </c>
      <c r="J1018" s="11" t="b">
        <f t="shared" si="79"/>
        <v>0</v>
      </c>
    </row>
    <row r="1019" spans="1:10" x14ac:dyDescent="0.25">
      <c r="A1019">
        <v>124</v>
      </c>
      <c r="B1019" t="s">
        <v>13</v>
      </c>
      <c r="C1019" s="3">
        <v>39978.563715277778</v>
      </c>
      <c r="D1019" s="3">
        <v>39978.597256944442</v>
      </c>
      <c r="E1019" s="2">
        <f t="shared" si="75"/>
        <v>3.3541666663950309E-2</v>
      </c>
      <c r="F1019" t="str">
        <f>CONCATENATE(INDEX(Telefonkönyv!$A$2:$A$63,MATCH('Hívások (3)'!A1019,Telefonkönyv!$C$2:$C$63,0))," ",INDEX(Telefonkönyv!$B$2:$B$63,MATCH('Hívások (3)'!A1019,Telefonkönyv!$C$2:$C$63,0)))</f>
        <v>Gelencsér László ügyintéző</v>
      </c>
      <c r="G1019" s="5">
        <f t="shared" si="76"/>
        <v>3965</v>
      </c>
      <c r="H1019" s="11" t="b">
        <f t="shared" si="77"/>
        <v>0</v>
      </c>
      <c r="I1019" s="11" t="b">
        <f t="shared" si="78"/>
        <v>0</v>
      </c>
      <c r="J1019" s="11" t="b">
        <f t="shared" si="79"/>
        <v>1</v>
      </c>
    </row>
    <row r="1020" spans="1:10" x14ac:dyDescent="0.25">
      <c r="A1020">
        <v>119</v>
      </c>
      <c r="B1020" t="s">
        <v>10</v>
      </c>
      <c r="C1020" s="3">
        <v>39978.565104166664</v>
      </c>
      <c r="D1020" s="3">
        <v>39978.5778587963</v>
      </c>
      <c r="E1020" s="2">
        <f t="shared" si="75"/>
        <v>1.2754629635310266E-2</v>
      </c>
      <c r="F1020" t="str">
        <f>CONCATENATE(INDEX(Telefonkönyv!$A$2:$A$63,MATCH('Hívások (3)'!A1020,Telefonkönyv!$C$2:$C$63,0))," ",INDEX(Telefonkönyv!$B$2:$B$63,MATCH('Hívások (3)'!A1020,Telefonkönyv!$C$2:$C$63,0)))</f>
        <v>Kövér Krisztina ügyintéző</v>
      </c>
      <c r="G1020" s="5">
        <f t="shared" si="76"/>
        <v>1675</v>
      </c>
      <c r="H1020" s="11" t="b">
        <f t="shared" si="77"/>
        <v>0</v>
      </c>
      <c r="I1020" s="11" t="b">
        <f t="shared" si="78"/>
        <v>0</v>
      </c>
      <c r="J1020" s="11" t="b">
        <f t="shared" si="79"/>
        <v>1</v>
      </c>
    </row>
    <row r="1021" spans="1:10" x14ac:dyDescent="0.25">
      <c r="A1021">
        <v>137</v>
      </c>
      <c r="B1021" t="s">
        <v>9</v>
      </c>
      <c r="C1021" s="3">
        <v>39978.571770833332</v>
      </c>
      <c r="D1021" s="3">
        <v>39978.579270833332</v>
      </c>
      <c r="E1021" s="2">
        <f t="shared" si="75"/>
        <v>7.4999999997089617E-3</v>
      </c>
      <c r="F1021" t="str">
        <f>CONCATENATE(INDEX(Telefonkönyv!$A$2:$A$63,MATCH('Hívások (3)'!A1021,Telefonkönyv!$C$2:$C$63,0))," ",INDEX(Telefonkönyv!$B$2:$B$63,MATCH('Hívások (3)'!A1021,Telefonkönyv!$C$2:$C$63,0)))</f>
        <v>Bertalan József ügyintéző</v>
      </c>
      <c r="G1021" s="5">
        <f t="shared" si="76"/>
        <v>875</v>
      </c>
      <c r="H1021" s="11" t="b">
        <f t="shared" si="77"/>
        <v>0</v>
      </c>
      <c r="I1021" s="11" t="b">
        <f t="shared" si="78"/>
        <v>0</v>
      </c>
      <c r="J1021" s="11" t="b">
        <f t="shared" si="79"/>
        <v>1</v>
      </c>
    </row>
    <row r="1022" spans="1:10" x14ac:dyDescent="0.25">
      <c r="A1022">
        <v>104</v>
      </c>
      <c r="B1022" t="s">
        <v>5</v>
      </c>
      <c r="C1022" s="3">
        <v>39978.574629629627</v>
      </c>
      <c r="D1022" s="3">
        <v>39978.593460648146</v>
      </c>
      <c r="E1022" s="2">
        <f t="shared" si="75"/>
        <v>1.8831018518540077E-2</v>
      </c>
      <c r="F1022" t="str">
        <f>CONCATENATE(INDEX(Telefonkönyv!$A$2:$A$63,MATCH('Hívások (3)'!A1022,Telefonkönyv!$C$2:$C$63,0))," ",INDEX(Telefonkönyv!$B$2:$B$63,MATCH('Hívások (3)'!A1022,Telefonkönyv!$C$2:$C$63,0)))</f>
        <v>Laki Tamara ügyintéző</v>
      </c>
      <c r="G1022" s="5">
        <f t="shared" si="76"/>
        <v>2285</v>
      </c>
      <c r="H1022" s="11" t="b">
        <f t="shared" si="77"/>
        <v>0</v>
      </c>
      <c r="I1022" s="11" t="b">
        <f t="shared" si="78"/>
        <v>0</v>
      </c>
      <c r="J1022" s="11" t="b">
        <f t="shared" si="79"/>
        <v>0</v>
      </c>
    </row>
    <row r="1023" spans="1:10" x14ac:dyDescent="0.25">
      <c r="A1023">
        <v>155</v>
      </c>
      <c r="B1023" t="s">
        <v>9</v>
      </c>
      <c r="C1023" s="3">
        <v>39978.57644675926</v>
      </c>
      <c r="D1023" s="3">
        <v>39978.577557870369</v>
      </c>
      <c r="E1023" s="2">
        <f t="shared" si="75"/>
        <v>1.111111108912155E-3</v>
      </c>
      <c r="F1023" t="str">
        <f>CONCATENATE(INDEX(Telefonkönyv!$A$2:$A$63,MATCH('Hívások (3)'!A1023,Telefonkönyv!$C$2:$C$63,0))," ",INDEX(Telefonkönyv!$B$2:$B$63,MATCH('Hívások (3)'!A1023,Telefonkönyv!$C$2:$C$63,0)))</f>
        <v>Bölöni Antal ügyintéző</v>
      </c>
      <c r="G1023" s="5">
        <f t="shared" si="76"/>
        <v>200</v>
      </c>
      <c r="H1023" s="11" t="b">
        <f t="shared" si="77"/>
        <v>0</v>
      </c>
      <c r="I1023" s="11" t="b">
        <f t="shared" si="78"/>
        <v>0</v>
      </c>
      <c r="J1023" s="11" t="b">
        <f t="shared" si="79"/>
        <v>1</v>
      </c>
    </row>
    <row r="1024" spans="1:10" x14ac:dyDescent="0.25">
      <c r="A1024">
        <v>155</v>
      </c>
      <c r="B1024" t="s">
        <v>9</v>
      </c>
      <c r="C1024" s="3">
        <v>39978.577916666669</v>
      </c>
      <c r="D1024" s="3">
        <v>39978.615254629629</v>
      </c>
      <c r="E1024" s="2">
        <f t="shared" si="75"/>
        <v>3.7337962960009463E-2</v>
      </c>
      <c r="F1024" t="str">
        <f>CONCATENATE(INDEX(Telefonkönyv!$A$2:$A$63,MATCH('Hívások (3)'!A1024,Telefonkönyv!$C$2:$C$63,0))," ",INDEX(Telefonkönyv!$B$2:$B$63,MATCH('Hívások (3)'!A1024,Telefonkönyv!$C$2:$C$63,0)))</f>
        <v>Bölöni Antal ügyintéző</v>
      </c>
      <c r="G1024" s="5">
        <f t="shared" si="76"/>
        <v>4100</v>
      </c>
      <c r="H1024" s="11" t="b">
        <f t="shared" si="77"/>
        <v>0</v>
      </c>
      <c r="I1024" s="11" t="b">
        <f t="shared" si="78"/>
        <v>0</v>
      </c>
      <c r="J1024" s="11" t="b">
        <f t="shared" si="79"/>
        <v>1</v>
      </c>
    </row>
    <row r="1025" spans="1:10" x14ac:dyDescent="0.25">
      <c r="A1025">
        <v>156</v>
      </c>
      <c r="B1025" t="s">
        <v>7</v>
      </c>
      <c r="C1025" s="3">
        <v>39978.579108796293</v>
      </c>
      <c r="D1025" s="3">
        <v>39978.592349537037</v>
      </c>
      <c r="E1025" s="2">
        <f t="shared" si="75"/>
        <v>1.3240740743640345E-2</v>
      </c>
      <c r="F1025" t="str">
        <f>CONCATENATE(INDEX(Telefonkönyv!$A$2:$A$63,MATCH('Hívások (3)'!A1025,Telefonkönyv!$C$2:$C$63,0))," ",INDEX(Telefonkönyv!$B$2:$B$63,MATCH('Hívások (3)'!A1025,Telefonkönyv!$C$2:$C$63,0)))</f>
        <v>Ormai Nikolett ügyintéző</v>
      </c>
      <c r="G1025" s="5">
        <f t="shared" si="76"/>
        <v>1550</v>
      </c>
      <c r="H1025" s="11" t="b">
        <f t="shared" si="77"/>
        <v>1</v>
      </c>
      <c r="I1025" s="11" t="b">
        <f t="shared" si="78"/>
        <v>0</v>
      </c>
      <c r="J1025" s="11" t="b">
        <f t="shared" si="79"/>
        <v>0</v>
      </c>
    </row>
    <row r="1026" spans="1:10" x14ac:dyDescent="0.25">
      <c r="A1026">
        <v>125</v>
      </c>
      <c r="B1026" t="s">
        <v>8</v>
      </c>
      <c r="C1026" s="3">
        <v>39978.580266203702</v>
      </c>
      <c r="D1026" s="3">
        <v>39978.598310185182</v>
      </c>
      <c r="E1026" s="2">
        <f t="shared" si="75"/>
        <v>1.8043981479422655E-2</v>
      </c>
      <c r="F1026" t="str">
        <f>CONCATENATE(INDEX(Telefonkönyv!$A$2:$A$63,MATCH('Hívások (3)'!A1026,Telefonkönyv!$C$2:$C$63,0))," ",INDEX(Telefonkönyv!$B$2:$B$63,MATCH('Hívások (3)'!A1026,Telefonkönyv!$C$2:$C$63,0)))</f>
        <v>Éhes Piroska ügyintéző</v>
      </c>
      <c r="G1026" s="5">
        <f t="shared" si="76"/>
        <v>2125</v>
      </c>
      <c r="H1026" s="11" t="b">
        <f t="shared" si="77"/>
        <v>0</v>
      </c>
      <c r="I1026" s="11" t="b">
        <f t="shared" si="78"/>
        <v>0</v>
      </c>
      <c r="J1026" s="11" t="b">
        <f t="shared" si="79"/>
        <v>0</v>
      </c>
    </row>
    <row r="1027" spans="1:10" x14ac:dyDescent="0.25">
      <c r="A1027">
        <v>113</v>
      </c>
      <c r="B1027" t="s">
        <v>7</v>
      </c>
      <c r="C1027" s="3">
        <v>39978.580706018518</v>
      </c>
      <c r="D1027" s="3">
        <v>39978.588495370372</v>
      </c>
      <c r="E1027" s="2">
        <f t="shared" ref="E1027:E1090" si="80">D1027-C1027</f>
        <v>7.7893518537166528E-3</v>
      </c>
      <c r="F1027" t="str">
        <f>CONCATENATE(INDEX(Telefonkönyv!$A$2:$A$63,MATCH('Hívások (3)'!A1027,Telefonkönyv!$C$2:$C$63,0))," ",INDEX(Telefonkönyv!$B$2:$B$63,MATCH('Hívások (3)'!A1027,Telefonkönyv!$C$2:$C$63,0)))</f>
        <v>Toldi Tamás ügyintéző</v>
      </c>
      <c r="G1027" s="5">
        <f t="shared" ref="G1027:G1090" si="81">VLOOKUP(B1027,$S$2:$V$13,3,FALSE)+IF(SECOND(E1027)=0,MINUTE(E1027),MINUTE(E1027)+1)*VLOOKUP(B1027,$S$2:$V$13,4,FALSE)</f>
        <v>950</v>
      </c>
      <c r="H1027" s="11" t="b">
        <f t="shared" ref="H1027:H1090" si="82">AND(HOUR($C1027)+VLOOKUP($B1027,$S$2:$T$13,2,FALSE)&lt;9,HOUR($D1027)+VLOOKUP($B1027,$S$2:$T$13,2,FALSE)&gt;=9)</f>
        <v>1</v>
      </c>
      <c r="I1027" s="11" t="b">
        <f t="shared" ref="I1027:I1090" si="83">AND( OR( HOUR($C1027)+VLOOKUP($B1027,$S$2:$T$13,2,FALSE)&lt;17, AND(HOUR($C1027)+VLOOKUP($B1027,$S$2:$T$13,2,FALSE)=17,MINUTE($C1027)=0,SECOND($C1027)=0) ), AND( HOUR($D1027)+VLOOKUP($B1027,$S$2:$T$13,2,FALSE)=17, OR(MINUTE($D1027)&lt;&gt;0,SECOND($D1027)&lt;&gt;0) ) )</f>
        <v>0</v>
      </c>
      <c r="J1027" s="11" t="b">
        <f t="shared" ref="J1027:J1090" si="84">OR(OR(HOUR($C1027)+VLOOKUP($B1027,$S$2:$T$13,2,FALSE)&gt;17,AND(HOUR($C1027)+VLOOKUP($B1027,$S$2:$T$13,2,FALSE)=17,OR(MINUTE($C1027)&gt;0,SECOND($C1027)&gt;0)),HOUR($D1027)+VLOOKUP($B1027,$S$2:$T$13,2,FALSE)&lt;9))</f>
        <v>0</v>
      </c>
    </row>
    <row r="1028" spans="1:10" x14ac:dyDescent="0.25">
      <c r="A1028">
        <v>149</v>
      </c>
      <c r="B1028" t="s">
        <v>5</v>
      </c>
      <c r="C1028" s="3">
        <v>39978.581331018519</v>
      </c>
      <c r="D1028" s="3">
        <v>39978.600659722222</v>
      </c>
      <c r="E1028" s="2">
        <f t="shared" si="80"/>
        <v>1.9328703703649808E-2</v>
      </c>
      <c r="F1028" t="str">
        <f>CONCATENATE(INDEX(Telefonkönyv!$A$2:$A$63,MATCH('Hívások (3)'!A1028,Telefonkönyv!$C$2:$C$63,0))," ",INDEX(Telefonkönyv!$B$2:$B$63,MATCH('Hívások (3)'!A1028,Telefonkönyv!$C$2:$C$63,0)))</f>
        <v>Kerekes Zoltán középvezető</v>
      </c>
      <c r="G1028" s="5">
        <f t="shared" si="81"/>
        <v>2285</v>
      </c>
      <c r="H1028" s="11" t="b">
        <f t="shared" si="82"/>
        <v>0</v>
      </c>
      <c r="I1028" s="11" t="b">
        <f t="shared" si="83"/>
        <v>0</v>
      </c>
      <c r="J1028" s="11" t="b">
        <f t="shared" si="84"/>
        <v>0</v>
      </c>
    </row>
    <row r="1029" spans="1:10" x14ac:dyDescent="0.25">
      <c r="A1029">
        <v>102</v>
      </c>
      <c r="B1029" t="s">
        <v>11</v>
      </c>
      <c r="C1029" s="3">
        <v>39978.581805555557</v>
      </c>
      <c r="D1029" s="3">
        <v>39978.582303240742</v>
      </c>
      <c r="E1029" s="2">
        <f t="shared" si="80"/>
        <v>4.9768518510973081E-4</v>
      </c>
      <c r="F1029" t="str">
        <f>CONCATENATE(INDEX(Telefonkönyv!$A$2:$A$63,MATCH('Hívások (3)'!A1029,Telefonkönyv!$C$2:$C$63,0))," ",INDEX(Telefonkönyv!$B$2:$B$63,MATCH('Hívások (3)'!A1029,Telefonkönyv!$C$2:$C$63,0)))</f>
        <v>Csurgó Tivadar ügyintéző</v>
      </c>
      <c r="G1029" s="5">
        <f t="shared" si="81"/>
        <v>125</v>
      </c>
      <c r="H1029" s="11" t="b">
        <f t="shared" si="82"/>
        <v>0</v>
      </c>
      <c r="I1029" s="11" t="b">
        <f t="shared" si="83"/>
        <v>0</v>
      </c>
      <c r="J1029" s="11" t="b">
        <f t="shared" si="84"/>
        <v>1</v>
      </c>
    </row>
    <row r="1030" spans="1:10" x14ac:dyDescent="0.25">
      <c r="A1030">
        <v>144</v>
      </c>
      <c r="B1030" t="s">
        <v>14</v>
      </c>
      <c r="C1030" s="3">
        <v>39978.585613425923</v>
      </c>
      <c r="D1030" s="3">
        <v>39978.592870370368</v>
      </c>
      <c r="E1030" s="2">
        <f t="shared" si="80"/>
        <v>7.2569444455439225E-3</v>
      </c>
      <c r="F1030" t="str">
        <f>CONCATENATE(INDEX(Telefonkönyv!$A$2:$A$63,MATCH('Hívások (3)'!A1030,Telefonkönyv!$C$2:$C$63,0))," ",INDEX(Telefonkönyv!$B$2:$B$63,MATCH('Hívások (3)'!A1030,Telefonkönyv!$C$2:$C$63,0)))</f>
        <v>Bózsing Gergely ügyintéző</v>
      </c>
      <c r="G1030" s="5">
        <f t="shared" si="81"/>
        <v>925</v>
      </c>
      <c r="H1030" s="11" t="b">
        <f t="shared" si="82"/>
        <v>0</v>
      </c>
      <c r="I1030" s="11" t="b">
        <f t="shared" si="83"/>
        <v>0</v>
      </c>
      <c r="J1030" s="11" t="b">
        <f t="shared" si="84"/>
        <v>0</v>
      </c>
    </row>
    <row r="1031" spans="1:10" x14ac:dyDescent="0.25">
      <c r="A1031">
        <v>110</v>
      </c>
      <c r="B1031" t="s">
        <v>5</v>
      </c>
      <c r="C1031" s="3">
        <v>39978.587025462963</v>
      </c>
      <c r="D1031" s="3">
        <v>39978.621574074074</v>
      </c>
      <c r="E1031" s="2">
        <f t="shared" si="80"/>
        <v>3.4548611110949423E-2</v>
      </c>
      <c r="F1031" t="str">
        <f>CONCATENATE(INDEX(Telefonkönyv!$A$2:$A$63,MATCH('Hívások (3)'!A1031,Telefonkönyv!$C$2:$C$63,0))," ",INDEX(Telefonkönyv!$B$2:$B$63,MATCH('Hívások (3)'!A1031,Telefonkönyv!$C$2:$C$63,0)))</f>
        <v>Tóth Tímea középvezető</v>
      </c>
      <c r="G1031" s="5">
        <f t="shared" si="81"/>
        <v>4045</v>
      </c>
      <c r="H1031" s="11" t="b">
        <f t="shared" si="82"/>
        <v>0</v>
      </c>
      <c r="I1031" s="11" t="b">
        <f t="shared" si="83"/>
        <v>0</v>
      </c>
      <c r="J1031" s="11" t="b">
        <f t="shared" si="84"/>
        <v>0</v>
      </c>
    </row>
    <row r="1032" spans="1:10" x14ac:dyDescent="0.25">
      <c r="A1032">
        <v>141</v>
      </c>
      <c r="B1032" t="s">
        <v>10</v>
      </c>
      <c r="C1032" s="3">
        <v>39978.58766203704</v>
      </c>
      <c r="D1032" s="3">
        <v>39978.594583333332</v>
      </c>
      <c r="E1032" s="2">
        <f t="shared" si="80"/>
        <v>6.9212962916935794E-3</v>
      </c>
      <c r="F1032" t="str">
        <f>CONCATENATE(INDEX(Telefonkönyv!$A$2:$A$63,MATCH('Hívások (3)'!A1032,Telefonkönyv!$C$2:$C$63,0))," ",INDEX(Telefonkönyv!$B$2:$B$63,MATCH('Hívások (3)'!A1032,Telefonkönyv!$C$2:$C$63,0)))</f>
        <v>Harmath Szabolcs ügyintéző</v>
      </c>
      <c r="G1032" s="5">
        <f t="shared" si="81"/>
        <v>910</v>
      </c>
      <c r="H1032" s="11" t="b">
        <f t="shared" si="82"/>
        <v>0</v>
      </c>
      <c r="I1032" s="11" t="b">
        <f t="shared" si="83"/>
        <v>0</v>
      </c>
      <c r="J1032" s="11" t="b">
        <f t="shared" si="84"/>
        <v>0</v>
      </c>
    </row>
    <row r="1033" spans="1:10" x14ac:dyDescent="0.25">
      <c r="A1033">
        <v>140</v>
      </c>
      <c r="B1033" t="s">
        <v>5</v>
      </c>
      <c r="C1033" s="3">
        <v>39978.590324074074</v>
      </c>
      <c r="D1033" s="3">
        <v>39978.594027777777</v>
      </c>
      <c r="E1033" s="2">
        <f t="shared" si="80"/>
        <v>3.7037037036498077E-3</v>
      </c>
      <c r="F1033" t="str">
        <f>CONCATENATE(INDEX(Telefonkönyv!$A$2:$A$63,MATCH('Hívások (3)'!A1033,Telefonkönyv!$C$2:$C$63,0))," ",INDEX(Telefonkönyv!$B$2:$B$63,MATCH('Hívások (3)'!A1033,Telefonkönyv!$C$2:$C$63,0)))</f>
        <v>Szunomár Flóra ügyintéző</v>
      </c>
      <c r="G1033" s="5">
        <f t="shared" si="81"/>
        <v>525</v>
      </c>
      <c r="H1033" s="11" t="b">
        <f t="shared" si="82"/>
        <v>0</v>
      </c>
      <c r="I1033" s="11" t="b">
        <f t="shared" si="83"/>
        <v>0</v>
      </c>
      <c r="J1033" s="11" t="b">
        <f t="shared" si="84"/>
        <v>0</v>
      </c>
    </row>
    <row r="1034" spans="1:10" x14ac:dyDescent="0.25">
      <c r="A1034">
        <v>129</v>
      </c>
      <c r="B1034" t="s">
        <v>13</v>
      </c>
      <c r="C1034" s="3">
        <v>39978.590740740743</v>
      </c>
      <c r="D1034" s="3">
        <v>39978.590949074074</v>
      </c>
      <c r="E1034" s="2">
        <f t="shared" si="80"/>
        <v>2.0833333110203966E-4</v>
      </c>
      <c r="F1034" t="str">
        <f>CONCATENATE(INDEX(Telefonkönyv!$A$2:$A$63,MATCH('Hívások (3)'!A1034,Telefonkönyv!$C$2:$C$63,0))," ",INDEX(Telefonkönyv!$B$2:$B$63,MATCH('Hívások (3)'!A1034,Telefonkönyv!$C$2:$C$63,0)))</f>
        <v>Huszár Ildikó középvezető</v>
      </c>
      <c r="G1034" s="5">
        <f t="shared" si="81"/>
        <v>125</v>
      </c>
      <c r="H1034" s="11" t="b">
        <f t="shared" si="82"/>
        <v>0</v>
      </c>
      <c r="I1034" s="11" t="b">
        <f t="shared" si="83"/>
        <v>0</v>
      </c>
      <c r="J1034" s="11" t="b">
        <f t="shared" si="84"/>
        <v>1</v>
      </c>
    </row>
    <row r="1035" spans="1:10" x14ac:dyDescent="0.25">
      <c r="A1035">
        <v>114</v>
      </c>
      <c r="B1035" t="s">
        <v>11</v>
      </c>
      <c r="C1035" s="3">
        <v>39978.592743055553</v>
      </c>
      <c r="D1035" s="3">
        <v>39978.604108796295</v>
      </c>
      <c r="E1035" s="2">
        <f t="shared" si="80"/>
        <v>1.1365740741894115E-2</v>
      </c>
      <c r="F1035" t="str">
        <f>CONCATENATE(INDEX(Telefonkönyv!$A$2:$A$63,MATCH('Hívások (3)'!A1035,Telefonkönyv!$C$2:$C$63,0))," ",INDEX(Telefonkönyv!$B$2:$B$63,MATCH('Hívások (3)'!A1035,Telefonkönyv!$C$2:$C$63,0)))</f>
        <v>Bakonyi Mátyás ügyintéző</v>
      </c>
      <c r="G1035" s="5">
        <f t="shared" si="81"/>
        <v>1405</v>
      </c>
      <c r="H1035" s="11" t="b">
        <f t="shared" si="82"/>
        <v>0</v>
      </c>
      <c r="I1035" s="11" t="b">
        <f t="shared" si="83"/>
        <v>0</v>
      </c>
      <c r="J1035" s="11" t="b">
        <f t="shared" si="84"/>
        <v>0</v>
      </c>
    </row>
    <row r="1036" spans="1:10" x14ac:dyDescent="0.25">
      <c r="A1036">
        <v>162</v>
      </c>
      <c r="B1036" t="s">
        <v>5</v>
      </c>
      <c r="C1036" s="3">
        <v>39978.596030092594</v>
      </c>
      <c r="D1036" s="3">
        <v>39978.624409722222</v>
      </c>
      <c r="E1036" s="2">
        <f t="shared" si="80"/>
        <v>2.8379629628034309E-2</v>
      </c>
      <c r="F1036" t="str">
        <f>CONCATENATE(INDEX(Telefonkönyv!$A$2:$A$63,MATCH('Hívások (3)'!A1036,Telefonkönyv!$C$2:$C$63,0))," ",INDEX(Telefonkönyv!$B$2:$B$63,MATCH('Hívások (3)'!A1036,Telefonkönyv!$C$2:$C$63,0)))</f>
        <v>Mészöly Endre ügyintéző</v>
      </c>
      <c r="G1036" s="5">
        <f t="shared" si="81"/>
        <v>3325</v>
      </c>
      <c r="H1036" s="11" t="b">
        <f t="shared" si="82"/>
        <v>0</v>
      </c>
      <c r="I1036" s="11" t="b">
        <f t="shared" si="83"/>
        <v>0</v>
      </c>
      <c r="J1036" s="11" t="b">
        <f t="shared" si="84"/>
        <v>0</v>
      </c>
    </row>
    <row r="1037" spans="1:10" x14ac:dyDescent="0.25">
      <c r="A1037">
        <v>116</v>
      </c>
      <c r="B1037" t="s">
        <v>9</v>
      </c>
      <c r="C1037" s="3">
        <v>39978.599456018521</v>
      </c>
      <c r="D1037" s="3">
        <v>39978.605740740742</v>
      </c>
      <c r="E1037" s="2">
        <f t="shared" si="80"/>
        <v>6.284722221607808E-3</v>
      </c>
      <c r="F1037" t="str">
        <f>CONCATENATE(INDEX(Telefonkönyv!$A$2:$A$63,MATCH('Hívások (3)'!A1037,Telefonkönyv!$C$2:$C$63,0))," ",INDEX(Telefonkönyv!$B$2:$B$63,MATCH('Hívások (3)'!A1037,Telefonkönyv!$C$2:$C$63,0)))</f>
        <v>Mák Anna ügyintéző</v>
      </c>
      <c r="G1037" s="5">
        <f t="shared" si="81"/>
        <v>800</v>
      </c>
      <c r="H1037" s="11" t="b">
        <f t="shared" si="82"/>
        <v>0</v>
      </c>
      <c r="I1037" s="11" t="b">
        <f t="shared" si="83"/>
        <v>0</v>
      </c>
      <c r="J1037" s="11" t="b">
        <f t="shared" si="84"/>
        <v>1</v>
      </c>
    </row>
    <row r="1038" spans="1:10" x14ac:dyDescent="0.25">
      <c r="A1038">
        <v>106</v>
      </c>
      <c r="B1038" t="s">
        <v>8</v>
      </c>
      <c r="C1038" s="3">
        <v>39978.599988425929</v>
      </c>
      <c r="D1038" s="3">
        <v>39978.618576388886</v>
      </c>
      <c r="E1038" s="2">
        <f t="shared" si="80"/>
        <v>1.858796295709908E-2</v>
      </c>
      <c r="F1038" t="str">
        <f>CONCATENATE(INDEX(Telefonkönyv!$A$2:$A$63,MATCH('Hívások (3)'!A1038,Telefonkönyv!$C$2:$C$63,0))," ",INDEX(Telefonkönyv!$B$2:$B$63,MATCH('Hívások (3)'!A1038,Telefonkönyv!$C$2:$C$63,0)))</f>
        <v>Kalincsák Hanga ügyintéző</v>
      </c>
      <c r="G1038" s="5">
        <f t="shared" si="81"/>
        <v>2205</v>
      </c>
      <c r="H1038" s="11" t="b">
        <f t="shared" si="82"/>
        <v>0</v>
      </c>
      <c r="I1038" s="11" t="b">
        <f t="shared" si="83"/>
        <v>0</v>
      </c>
      <c r="J1038" s="11" t="b">
        <f t="shared" si="84"/>
        <v>0</v>
      </c>
    </row>
    <row r="1039" spans="1:10" x14ac:dyDescent="0.25">
      <c r="A1039">
        <v>138</v>
      </c>
      <c r="B1039" t="s">
        <v>5</v>
      </c>
      <c r="C1039" s="3">
        <v>39978.601111111115</v>
      </c>
      <c r="D1039" s="3">
        <v>39978.618738425925</v>
      </c>
      <c r="E1039" s="2">
        <f t="shared" si="80"/>
        <v>1.7627314809942618E-2</v>
      </c>
      <c r="F1039" t="str">
        <f>CONCATENATE(INDEX(Telefonkönyv!$A$2:$A$63,MATCH('Hívások (3)'!A1039,Telefonkönyv!$C$2:$C$63,0))," ",INDEX(Telefonkönyv!$B$2:$B$63,MATCH('Hívások (3)'!A1039,Telefonkönyv!$C$2:$C$63,0)))</f>
        <v>Cserta Péter ügyintéző</v>
      </c>
      <c r="G1039" s="5">
        <f t="shared" si="81"/>
        <v>2125</v>
      </c>
      <c r="H1039" s="11" t="b">
        <f t="shared" si="82"/>
        <v>0</v>
      </c>
      <c r="I1039" s="11" t="b">
        <f t="shared" si="83"/>
        <v>0</v>
      </c>
      <c r="J1039" s="11" t="b">
        <f t="shared" si="84"/>
        <v>0</v>
      </c>
    </row>
    <row r="1040" spans="1:10" x14ac:dyDescent="0.25">
      <c r="A1040">
        <v>159</v>
      </c>
      <c r="B1040" t="s">
        <v>4</v>
      </c>
      <c r="C1040" s="3">
        <v>39978.602800925924</v>
      </c>
      <c r="D1040" s="3">
        <v>39978.605011574073</v>
      </c>
      <c r="E1040" s="2">
        <f t="shared" si="80"/>
        <v>2.2106481483206153E-3</v>
      </c>
      <c r="F1040" t="str">
        <f>CONCATENATE(INDEX(Telefonkönyv!$A$2:$A$63,MATCH('Hívások (3)'!A1040,Telefonkönyv!$C$2:$C$63,0))," ",INDEX(Telefonkönyv!$B$2:$B$63,MATCH('Hívások (3)'!A1040,Telefonkönyv!$C$2:$C$63,0)))</f>
        <v>Pap Nikolett ügyintéző</v>
      </c>
      <c r="G1040" s="5">
        <f t="shared" si="81"/>
        <v>340</v>
      </c>
      <c r="H1040" s="11" t="b">
        <f t="shared" si="82"/>
        <v>0</v>
      </c>
      <c r="I1040" s="11" t="b">
        <f t="shared" si="83"/>
        <v>0</v>
      </c>
      <c r="J1040" s="11" t="b">
        <f t="shared" si="84"/>
        <v>1</v>
      </c>
    </row>
    <row r="1041" spans="1:10" x14ac:dyDescent="0.25">
      <c r="A1041">
        <v>117</v>
      </c>
      <c r="B1041" t="s">
        <v>5</v>
      </c>
      <c r="C1041" s="3">
        <v>39978.607071759259</v>
      </c>
      <c r="D1041" s="3">
        <v>39978.642824074072</v>
      </c>
      <c r="E1041" s="2">
        <f t="shared" si="80"/>
        <v>3.5752314812270924E-2</v>
      </c>
      <c r="F1041" t="str">
        <f>CONCATENATE(INDEX(Telefonkönyv!$A$2:$A$63,MATCH('Hívások (3)'!A1041,Telefonkönyv!$C$2:$C$63,0))," ",INDEX(Telefonkönyv!$B$2:$B$63,MATCH('Hívások (3)'!A1041,Telefonkönyv!$C$2:$C$63,0)))</f>
        <v>Ordasi Judit ügyintéző</v>
      </c>
      <c r="G1041" s="5">
        <f t="shared" si="81"/>
        <v>4205</v>
      </c>
      <c r="H1041" s="11" t="b">
        <f t="shared" si="82"/>
        <v>0</v>
      </c>
      <c r="I1041" s="11" t="b">
        <f t="shared" si="83"/>
        <v>0</v>
      </c>
      <c r="J1041" s="11" t="b">
        <f t="shared" si="84"/>
        <v>0</v>
      </c>
    </row>
    <row r="1042" spans="1:10" x14ac:dyDescent="0.25">
      <c r="A1042">
        <v>143</v>
      </c>
      <c r="B1042" t="s">
        <v>9</v>
      </c>
      <c r="C1042" s="3">
        <v>39978.607418981483</v>
      </c>
      <c r="D1042" s="3">
        <v>39978.608831018515</v>
      </c>
      <c r="E1042" s="2">
        <f t="shared" si="80"/>
        <v>1.4120370324235409E-3</v>
      </c>
      <c r="F1042" t="str">
        <f>CONCATENATE(INDEX(Telefonkönyv!$A$2:$A$63,MATCH('Hívások (3)'!A1042,Telefonkönyv!$C$2:$C$63,0))," ",INDEX(Telefonkönyv!$B$2:$B$63,MATCH('Hívások (3)'!A1042,Telefonkönyv!$C$2:$C$63,0)))</f>
        <v>Tringel Franciska ügyintéző</v>
      </c>
      <c r="G1042" s="5">
        <f t="shared" si="81"/>
        <v>275</v>
      </c>
      <c r="H1042" s="11" t="b">
        <f t="shared" si="82"/>
        <v>0</v>
      </c>
      <c r="I1042" s="11" t="b">
        <f t="shared" si="83"/>
        <v>0</v>
      </c>
      <c r="J1042" s="11" t="b">
        <f t="shared" si="84"/>
        <v>1</v>
      </c>
    </row>
    <row r="1043" spans="1:10" x14ac:dyDescent="0.25">
      <c r="A1043">
        <v>129</v>
      </c>
      <c r="B1043" t="s">
        <v>7</v>
      </c>
      <c r="C1043" s="3">
        <v>39978.608460648145</v>
      </c>
      <c r="D1043" s="3">
        <v>39978.645960648151</v>
      </c>
      <c r="E1043" s="2">
        <f t="shared" si="80"/>
        <v>3.7500000005820766E-2</v>
      </c>
      <c r="F1043" t="str">
        <f>CONCATENATE(INDEX(Telefonkönyv!$A$2:$A$63,MATCH('Hívások (3)'!A1043,Telefonkönyv!$C$2:$C$63,0))," ",INDEX(Telefonkönyv!$B$2:$B$63,MATCH('Hívások (3)'!A1043,Telefonkönyv!$C$2:$C$63,0)))</f>
        <v>Huszár Ildikó középvezető</v>
      </c>
      <c r="G1043" s="5">
        <f t="shared" si="81"/>
        <v>4100</v>
      </c>
      <c r="H1043" s="11" t="b">
        <f t="shared" si="82"/>
        <v>0</v>
      </c>
      <c r="I1043" s="11" t="b">
        <f t="shared" si="83"/>
        <v>0</v>
      </c>
      <c r="J1043" s="11" t="b">
        <f t="shared" si="84"/>
        <v>0</v>
      </c>
    </row>
    <row r="1044" spans="1:10" x14ac:dyDescent="0.25">
      <c r="A1044">
        <v>119</v>
      </c>
      <c r="B1044" t="s">
        <v>10</v>
      </c>
      <c r="C1044" s="3">
        <v>39978.612500000003</v>
      </c>
      <c r="D1044" s="3">
        <v>39978.637372685182</v>
      </c>
      <c r="E1044" s="2">
        <f t="shared" si="80"/>
        <v>2.4872685178706888E-2</v>
      </c>
      <c r="F1044" t="str">
        <f>CONCATENATE(INDEX(Telefonkönyv!$A$2:$A$63,MATCH('Hívások (3)'!A1044,Telefonkönyv!$C$2:$C$63,0))," ",INDEX(Telefonkönyv!$B$2:$B$63,MATCH('Hívások (3)'!A1044,Telefonkönyv!$C$2:$C$63,0)))</f>
        <v>Kövér Krisztina ügyintéző</v>
      </c>
      <c r="G1044" s="5">
        <f t="shared" si="81"/>
        <v>3120</v>
      </c>
      <c r="H1044" s="11" t="b">
        <f t="shared" si="82"/>
        <v>0</v>
      </c>
      <c r="I1044" s="11" t="b">
        <f t="shared" si="83"/>
        <v>0</v>
      </c>
      <c r="J1044" s="11" t="b">
        <f t="shared" si="84"/>
        <v>0</v>
      </c>
    </row>
    <row r="1045" spans="1:10" x14ac:dyDescent="0.25">
      <c r="A1045">
        <v>148</v>
      </c>
      <c r="B1045" t="s">
        <v>5</v>
      </c>
      <c r="C1045" s="3">
        <v>39978.613645833335</v>
      </c>
      <c r="D1045" s="3">
        <v>39978.650601851848</v>
      </c>
      <c r="E1045" s="2">
        <f t="shared" si="80"/>
        <v>3.6956018513592426E-2</v>
      </c>
      <c r="F1045" t="str">
        <f>CONCATENATE(INDEX(Telefonkönyv!$A$2:$A$63,MATCH('Hívások (3)'!A1045,Telefonkönyv!$C$2:$C$63,0))," ",INDEX(Telefonkönyv!$B$2:$B$63,MATCH('Hívások (3)'!A1045,Telefonkönyv!$C$2:$C$63,0)))</f>
        <v>Mester Zsuzsa középvezető</v>
      </c>
      <c r="G1045" s="5">
        <f t="shared" si="81"/>
        <v>4365</v>
      </c>
      <c r="H1045" s="11" t="b">
        <f t="shared" si="82"/>
        <v>0</v>
      </c>
      <c r="I1045" s="11" t="b">
        <f t="shared" si="83"/>
        <v>0</v>
      </c>
      <c r="J1045" s="11" t="b">
        <f t="shared" si="84"/>
        <v>0</v>
      </c>
    </row>
    <row r="1046" spans="1:10" x14ac:dyDescent="0.25">
      <c r="A1046">
        <v>107</v>
      </c>
      <c r="B1046" t="s">
        <v>7</v>
      </c>
      <c r="C1046" s="3">
        <v>39978.613807870373</v>
      </c>
      <c r="D1046" s="3">
        <v>39978.634976851848</v>
      </c>
      <c r="E1046" s="2">
        <f t="shared" si="80"/>
        <v>2.116898147505708E-2</v>
      </c>
      <c r="F1046" t="str">
        <f>CONCATENATE(INDEX(Telefonkönyv!$A$2:$A$63,MATCH('Hívások (3)'!A1046,Telefonkönyv!$C$2:$C$63,0))," ",INDEX(Telefonkönyv!$B$2:$B$63,MATCH('Hívások (3)'!A1046,Telefonkönyv!$C$2:$C$63,0)))</f>
        <v>Gál Fruzsina ügyintéző</v>
      </c>
      <c r="G1046" s="5">
        <f t="shared" si="81"/>
        <v>2375</v>
      </c>
      <c r="H1046" s="11" t="b">
        <f t="shared" si="82"/>
        <v>0</v>
      </c>
      <c r="I1046" s="11" t="b">
        <f t="shared" si="83"/>
        <v>0</v>
      </c>
      <c r="J1046" s="11" t="b">
        <f t="shared" si="84"/>
        <v>0</v>
      </c>
    </row>
    <row r="1047" spans="1:10" x14ac:dyDescent="0.25">
      <c r="A1047">
        <v>141</v>
      </c>
      <c r="B1047" t="s">
        <v>10</v>
      </c>
      <c r="C1047" s="3">
        <v>39978.614212962966</v>
      </c>
      <c r="D1047" s="3">
        <v>39978.621874999997</v>
      </c>
      <c r="E1047" s="2">
        <f t="shared" si="80"/>
        <v>7.6620370309683494E-3</v>
      </c>
      <c r="F1047" t="str">
        <f>CONCATENATE(INDEX(Telefonkönyv!$A$2:$A$63,MATCH('Hívások (3)'!A1047,Telefonkönyv!$C$2:$C$63,0))," ",INDEX(Telefonkönyv!$B$2:$B$63,MATCH('Hívások (3)'!A1047,Telefonkönyv!$C$2:$C$63,0)))</f>
        <v>Harmath Szabolcs ügyintéző</v>
      </c>
      <c r="G1047" s="5">
        <f t="shared" si="81"/>
        <v>1080</v>
      </c>
      <c r="H1047" s="11" t="b">
        <f t="shared" si="82"/>
        <v>0</v>
      </c>
      <c r="I1047" s="11" t="b">
        <f t="shared" si="83"/>
        <v>0</v>
      </c>
      <c r="J1047" s="11" t="b">
        <f t="shared" si="84"/>
        <v>0</v>
      </c>
    </row>
    <row r="1048" spans="1:10" x14ac:dyDescent="0.25">
      <c r="A1048">
        <v>105</v>
      </c>
      <c r="B1048" t="s">
        <v>7</v>
      </c>
      <c r="C1048" s="3">
        <v>39978.618483796294</v>
      </c>
      <c r="D1048" s="3">
        <v>39978.654444444444</v>
      </c>
      <c r="E1048" s="2">
        <f t="shared" si="80"/>
        <v>3.5960648150648922E-2</v>
      </c>
      <c r="F1048" t="str">
        <f>CONCATENATE(INDEX(Telefonkönyv!$A$2:$A$63,MATCH('Hívások (3)'!A1048,Telefonkönyv!$C$2:$C$63,0))," ",INDEX(Telefonkönyv!$B$2:$B$63,MATCH('Hívások (3)'!A1048,Telefonkönyv!$C$2:$C$63,0)))</f>
        <v>Vadász Iván középvezető</v>
      </c>
      <c r="G1048" s="5">
        <f t="shared" si="81"/>
        <v>3950</v>
      </c>
      <c r="H1048" s="11" t="b">
        <f t="shared" si="82"/>
        <v>0</v>
      </c>
      <c r="I1048" s="11" t="b">
        <f t="shared" si="83"/>
        <v>0</v>
      </c>
      <c r="J1048" s="11" t="b">
        <f t="shared" si="84"/>
        <v>0</v>
      </c>
    </row>
    <row r="1049" spans="1:10" x14ac:dyDescent="0.25">
      <c r="A1049">
        <v>131</v>
      </c>
      <c r="B1049" t="s">
        <v>5</v>
      </c>
      <c r="C1049" s="3">
        <v>39978.620219907411</v>
      </c>
      <c r="D1049" s="3">
        <v>39978.64571759259</v>
      </c>
      <c r="E1049" s="2">
        <f t="shared" si="80"/>
        <v>2.5497685179288965E-2</v>
      </c>
      <c r="F1049" t="str">
        <f>CONCATENATE(INDEX(Telefonkönyv!$A$2:$A$63,MATCH('Hívások (3)'!A1049,Telefonkönyv!$C$2:$C$63,0))," ",INDEX(Telefonkönyv!$B$2:$B$63,MATCH('Hívások (3)'!A1049,Telefonkönyv!$C$2:$C$63,0)))</f>
        <v>Arany Attila ügyintéző</v>
      </c>
      <c r="G1049" s="5">
        <f t="shared" si="81"/>
        <v>3005</v>
      </c>
      <c r="H1049" s="11" t="b">
        <f t="shared" si="82"/>
        <v>0</v>
      </c>
      <c r="I1049" s="11" t="b">
        <f t="shared" si="83"/>
        <v>0</v>
      </c>
      <c r="J1049" s="11" t="b">
        <f t="shared" si="84"/>
        <v>0</v>
      </c>
    </row>
    <row r="1050" spans="1:10" x14ac:dyDescent="0.25">
      <c r="A1050">
        <v>139</v>
      </c>
      <c r="B1050" t="s">
        <v>9</v>
      </c>
      <c r="C1050" s="3">
        <v>39978.623055555552</v>
      </c>
      <c r="D1050" s="3">
        <v>39978.638599537036</v>
      </c>
      <c r="E1050" s="2">
        <f t="shared" si="80"/>
        <v>1.5543981484370306E-2</v>
      </c>
      <c r="F1050" t="str">
        <f>CONCATENATE(INDEX(Telefonkönyv!$A$2:$A$63,MATCH('Hívások (3)'!A1050,Telefonkönyv!$C$2:$C$63,0))," ",INDEX(Telefonkönyv!$B$2:$B$63,MATCH('Hívások (3)'!A1050,Telefonkönyv!$C$2:$C$63,0)))</f>
        <v>Felner Ferenc ügyintéző</v>
      </c>
      <c r="G1050" s="5">
        <f t="shared" si="81"/>
        <v>1775</v>
      </c>
      <c r="H1050" s="11" t="b">
        <f t="shared" si="82"/>
        <v>1</v>
      </c>
      <c r="I1050" s="11" t="b">
        <f t="shared" si="83"/>
        <v>0</v>
      </c>
      <c r="J1050" s="11" t="b">
        <f t="shared" si="84"/>
        <v>0</v>
      </c>
    </row>
    <row r="1051" spans="1:10" x14ac:dyDescent="0.25">
      <c r="A1051">
        <v>104</v>
      </c>
      <c r="B1051" t="s">
        <v>5</v>
      </c>
      <c r="C1051" s="3">
        <v>39978.625856481478</v>
      </c>
      <c r="D1051" s="3">
        <v>39978.661817129629</v>
      </c>
      <c r="E1051" s="2">
        <f t="shared" si="80"/>
        <v>3.5960648150648922E-2</v>
      </c>
      <c r="F1051" t="str">
        <f>CONCATENATE(INDEX(Telefonkönyv!$A$2:$A$63,MATCH('Hívások (3)'!A1051,Telefonkönyv!$C$2:$C$63,0))," ",INDEX(Telefonkönyv!$B$2:$B$63,MATCH('Hívások (3)'!A1051,Telefonkönyv!$C$2:$C$63,0)))</f>
        <v>Laki Tamara ügyintéző</v>
      </c>
      <c r="G1051" s="5">
        <f t="shared" si="81"/>
        <v>4205</v>
      </c>
      <c r="H1051" s="11" t="b">
        <f t="shared" si="82"/>
        <v>0</v>
      </c>
      <c r="I1051" s="11" t="b">
        <f t="shared" si="83"/>
        <v>0</v>
      </c>
      <c r="J1051" s="11" t="b">
        <f t="shared" si="84"/>
        <v>0</v>
      </c>
    </row>
    <row r="1052" spans="1:10" x14ac:dyDescent="0.25">
      <c r="A1052">
        <v>121</v>
      </c>
      <c r="B1052" t="s">
        <v>7</v>
      </c>
      <c r="C1052" s="3">
        <v>39978.626909722225</v>
      </c>
      <c r="D1052" s="3">
        <v>39978.651030092595</v>
      </c>
      <c r="E1052" s="2">
        <f t="shared" si="80"/>
        <v>2.4120370369928423E-2</v>
      </c>
      <c r="F1052" t="str">
        <f>CONCATENATE(INDEX(Telefonkönyv!$A$2:$A$63,MATCH('Hívások (3)'!A1052,Telefonkönyv!$C$2:$C$63,0))," ",INDEX(Telefonkönyv!$B$2:$B$63,MATCH('Hívások (3)'!A1052,Telefonkönyv!$C$2:$C$63,0)))</f>
        <v>Palles Katalin ügyintéző</v>
      </c>
      <c r="G1052" s="5">
        <f t="shared" si="81"/>
        <v>2675</v>
      </c>
      <c r="H1052" s="11" t="b">
        <f t="shared" si="82"/>
        <v>0</v>
      </c>
      <c r="I1052" s="11" t="b">
        <f t="shared" si="83"/>
        <v>0</v>
      </c>
      <c r="J1052" s="11" t="b">
        <f t="shared" si="84"/>
        <v>0</v>
      </c>
    </row>
    <row r="1053" spans="1:10" x14ac:dyDescent="0.25">
      <c r="A1053">
        <v>144</v>
      </c>
      <c r="B1053" t="s">
        <v>14</v>
      </c>
      <c r="C1053" s="3">
        <v>39978.629074074073</v>
      </c>
      <c r="D1053" s="3">
        <v>39978.635243055556</v>
      </c>
      <c r="E1053" s="2">
        <f t="shared" si="80"/>
        <v>6.1689814829151146E-3</v>
      </c>
      <c r="F1053" t="str">
        <f>CONCATENATE(INDEX(Telefonkönyv!$A$2:$A$63,MATCH('Hívások (3)'!A1053,Telefonkönyv!$C$2:$C$63,0))," ",INDEX(Telefonkönyv!$B$2:$B$63,MATCH('Hívások (3)'!A1053,Telefonkönyv!$C$2:$C$63,0)))</f>
        <v>Bózsing Gergely ügyintéző</v>
      </c>
      <c r="G1053" s="5">
        <f t="shared" si="81"/>
        <v>765</v>
      </c>
      <c r="H1053" s="11" t="b">
        <f t="shared" si="82"/>
        <v>0</v>
      </c>
      <c r="I1053" s="11" t="b">
        <f t="shared" si="83"/>
        <v>0</v>
      </c>
      <c r="J1053" s="11" t="b">
        <f t="shared" si="84"/>
        <v>0</v>
      </c>
    </row>
    <row r="1054" spans="1:10" x14ac:dyDescent="0.25">
      <c r="A1054">
        <v>113</v>
      </c>
      <c r="B1054" t="s">
        <v>7</v>
      </c>
      <c r="C1054" s="3">
        <v>39978.631412037037</v>
      </c>
      <c r="D1054" s="3">
        <v>39978.648321759261</v>
      </c>
      <c r="E1054" s="2">
        <f t="shared" si="80"/>
        <v>1.6909722224227153E-2</v>
      </c>
      <c r="F1054" t="str">
        <f>CONCATENATE(INDEX(Telefonkönyv!$A$2:$A$63,MATCH('Hívások (3)'!A1054,Telefonkönyv!$C$2:$C$63,0))," ",INDEX(Telefonkönyv!$B$2:$B$63,MATCH('Hívások (3)'!A1054,Telefonkönyv!$C$2:$C$63,0)))</f>
        <v>Toldi Tamás ügyintéző</v>
      </c>
      <c r="G1054" s="5">
        <f t="shared" si="81"/>
        <v>1925</v>
      </c>
      <c r="H1054" s="11" t="b">
        <f t="shared" si="82"/>
        <v>0</v>
      </c>
      <c r="I1054" s="11" t="b">
        <f t="shared" si="83"/>
        <v>0</v>
      </c>
      <c r="J1054" s="11" t="b">
        <f t="shared" si="84"/>
        <v>0</v>
      </c>
    </row>
    <row r="1055" spans="1:10" x14ac:dyDescent="0.25">
      <c r="A1055">
        <v>142</v>
      </c>
      <c r="B1055" t="s">
        <v>4</v>
      </c>
      <c r="C1055" s="3">
        <v>39978.631412037037</v>
      </c>
      <c r="D1055" s="3">
        <v>39978.649571759262</v>
      </c>
      <c r="E1055" s="2">
        <f t="shared" si="80"/>
        <v>1.8159722225391306E-2</v>
      </c>
      <c r="F1055" t="str">
        <f>CONCATENATE(INDEX(Telefonkönyv!$A$2:$A$63,MATCH('Hívások (3)'!A1055,Telefonkönyv!$C$2:$C$63,0))," ",INDEX(Telefonkönyv!$B$2:$B$63,MATCH('Hívások (3)'!A1055,Telefonkönyv!$C$2:$C$63,0)))</f>
        <v>Varkoly Lili ügyintéző</v>
      </c>
      <c r="G1055" s="5">
        <f t="shared" si="81"/>
        <v>1950</v>
      </c>
      <c r="H1055" s="11" t="b">
        <f t="shared" si="82"/>
        <v>0</v>
      </c>
      <c r="I1055" s="11" t="b">
        <f t="shared" si="83"/>
        <v>0</v>
      </c>
      <c r="J1055" s="11" t="b">
        <f t="shared" si="84"/>
        <v>0</v>
      </c>
    </row>
    <row r="1056" spans="1:10" x14ac:dyDescent="0.25">
      <c r="A1056">
        <v>155</v>
      </c>
      <c r="B1056" t="s">
        <v>9</v>
      </c>
      <c r="C1056" s="3">
        <v>39978.631805555553</v>
      </c>
      <c r="D1056" s="3">
        <v>39978.634664351855</v>
      </c>
      <c r="E1056" s="2">
        <f t="shared" si="80"/>
        <v>2.8587963024619967E-3</v>
      </c>
      <c r="F1056" t="str">
        <f>CONCATENATE(INDEX(Telefonkönyv!$A$2:$A$63,MATCH('Hívások (3)'!A1056,Telefonkönyv!$C$2:$C$63,0))," ",INDEX(Telefonkönyv!$B$2:$B$63,MATCH('Hívások (3)'!A1056,Telefonkönyv!$C$2:$C$63,0)))</f>
        <v>Bölöni Antal ügyintéző</v>
      </c>
      <c r="G1056" s="5">
        <f t="shared" si="81"/>
        <v>425</v>
      </c>
      <c r="H1056" s="11" t="b">
        <f t="shared" si="82"/>
        <v>0</v>
      </c>
      <c r="I1056" s="11" t="b">
        <f t="shared" si="83"/>
        <v>0</v>
      </c>
      <c r="J1056" s="11" t="b">
        <f t="shared" si="84"/>
        <v>0</v>
      </c>
    </row>
    <row r="1057" spans="1:10" x14ac:dyDescent="0.25">
      <c r="A1057">
        <v>110</v>
      </c>
      <c r="B1057" t="s">
        <v>8</v>
      </c>
      <c r="C1057" s="3">
        <v>39978.633379629631</v>
      </c>
      <c r="D1057" s="3">
        <v>39978.65934027778</v>
      </c>
      <c r="E1057" s="2">
        <f t="shared" si="80"/>
        <v>2.5960648148611654E-2</v>
      </c>
      <c r="F1057" t="str">
        <f>CONCATENATE(INDEX(Telefonkönyv!$A$2:$A$63,MATCH('Hívások (3)'!A1057,Telefonkönyv!$C$2:$C$63,0))," ",INDEX(Telefonkönyv!$B$2:$B$63,MATCH('Hívások (3)'!A1057,Telefonkönyv!$C$2:$C$63,0)))</f>
        <v>Tóth Tímea középvezető</v>
      </c>
      <c r="G1057" s="5">
        <f t="shared" si="81"/>
        <v>3085</v>
      </c>
      <c r="H1057" s="11" t="b">
        <f t="shared" si="82"/>
        <v>0</v>
      </c>
      <c r="I1057" s="11" t="b">
        <f t="shared" si="83"/>
        <v>0</v>
      </c>
      <c r="J1057" s="11" t="b">
        <f t="shared" si="84"/>
        <v>0</v>
      </c>
    </row>
    <row r="1058" spans="1:10" x14ac:dyDescent="0.25">
      <c r="A1058">
        <v>127</v>
      </c>
      <c r="B1058" t="s">
        <v>4</v>
      </c>
      <c r="C1058" s="3">
        <v>39978.634687500002</v>
      </c>
      <c r="D1058" s="3">
        <v>39978.637395833335</v>
      </c>
      <c r="E1058" s="2">
        <f t="shared" si="80"/>
        <v>2.7083333334303461E-3</v>
      </c>
      <c r="F1058" t="str">
        <f>CONCATENATE(INDEX(Telefonkönyv!$A$2:$A$63,MATCH('Hívások (3)'!A1058,Telefonkönyv!$C$2:$C$63,0))," ",INDEX(Telefonkönyv!$B$2:$B$63,MATCH('Hívások (3)'!A1058,Telefonkönyv!$C$2:$C$63,0)))</f>
        <v>Polgár Zsuzsa ügyintéző</v>
      </c>
      <c r="G1058" s="5">
        <f t="shared" si="81"/>
        <v>340</v>
      </c>
      <c r="H1058" s="11" t="b">
        <f t="shared" si="82"/>
        <v>0</v>
      </c>
      <c r="I1058" s="11" t="b">
        <f t="shared" si="83"/>
        <v>0</v>
      </c>
      <c r="J1058" s="11" t="b">
        <f t="shared" si="84"/>
        <v>0</v>
      </c>
    </row>
    <row r="1059" spans="1:10" x14ac:dyDescent="0.25">
      <c r="A1059">
        <v>155</v>
      </c>
      <c r="B1059" t="s">
        <v>9</v>
      </c>
      <c r="C1059" s="3">
        <v>39978.635833333334</v>
      </c>
      <c r="D1059" s="3">
        <v>39978.66642361111</v>
      </c>
      <c r="E1059" s="2">
        <f t="shared" si="80"/>
        <v>3.0590277776354924E-2</v>
      </c>
      <c r="F1059" t="str">
        <f>CONCATENATE(INDEX(Telefonkönyv!$A$2:$A$63,MATCH('Hívások (3)'!A1059,Telefonkönyv!$C$2:$C$63,0))," ",INDEX(Telefonkönyv!$B$2:$B$63,MATCH('Hívások (3)'!A1059,Telefonkönyv!$C$2:$C$63,0)))</f>
        <v>Bölöni Antal ügyintéző</v>
      </c>
      <c r="G1059" s="5">
        <f t="shared" si="81"/>
        <v>3425</v>
      </c>
      <c r="H1059" s="11" t="b">
        <f t="shared" si="82"/>
        <v>0</v>
      </c>
      <c r="I1059" s="11" t="b">
        <f t="shared" si="83"/>
        <v>0</v>
      </c>
      <c r="J1059" s="11" t="b">
        <f t="shared" si="84"/>
        <v>0</v>
      </c>
    </row>
    <row r="1060" spans="1:10" x14ac:dyDescent="0.25">
      <c r="A1060">
        <v>137</v>
      </c>
      <c r="B1060" t="s">
        <v>9</v>
      </c>
      <c r="C1060" s="3">
        <v>39978.639479166668</v>
      </c>
      <c r="D1060" s="3">
        <v>39978.670104166667</v>
      </c>
      <c r="E1060" s="2">
        <f t="shared" si="80"/>
        <v>3.0624999999417923E-2</v>
      </c>
      <c r="F1060" t="str">
        <f>CONCATENATE(INDEX(Telefonkönyv!$A$2:$A$63,MATCH('Hívások (3)'!A1060,Telefonkönyv!$C$2:$C$63,0))," ",INDEX(Telefonkönyv!$B$2:$B$63,MATCH('Hívások (3)'!A1060,Telefonkönyv!$C$2:$C$63,0)))</f>
        <v>Bertalan József ügyintéző</v>
      </c>
      <c r="G1060" s="5">
        <f t="shared" si="81"/>
        <v>3425</v>
      </c>
      <c r="H1060" s="11" t="b">
        <f t="shared" si="82"/>
        <v>0</v>
      </c>
      <c r="I1060" s="11" t="b">
        <f t="shared" si="83"/>
        <v>0</v>
      </c>
      <c r="J1060" s="11" t="b">
        <f t="shared" si="84"/>
        <v>0</v>
      </c>
    </row>
    <row r="1061" spans="1:10" x14ac:dyDescent="0.25">
      <c r="A1061">
        <v>158</v>
      </c>
      <c r="B1061" t="s">
        <v>8</v>
      </c>
      <c r="C1061" s="3">
        <v>39978.64234953704</v>
      </c>
      <c r="D1061" s="3">
        <v>39978.675266203703</v>
      </c>
      <c r="E1061" s="2">
        <f t="shared" si="80"/>
        <v>3.2916666663368233E-2</v>
      </c>
      <c r="F1061" t="str">
        <f>CONCATENATE(INDEX(Telefonkönyv!$A$2:$A$63,MATCH('Hívások (3)'!A1061,Telefonkönyv!$C$2:$C$63,0))," ",INDEX(Telefonkönyv!$B$2:$B$63,MATCH('Hívások (3)'!A1061,Telefonkönyv!$C$2:$C$63,0)))</f>
        <v>Sánta Tibor középvezető</v>
      </c>
      <c r="G1061" s="5">
        <f t="shared" si="81"/>
        <v>3885</v>
      </c>
      <c r="H1061" s="11" t="b">
        <f t="shared" si="82"/>
        <v>0</v>
      </c>
      <c r="I1061" s="11" t="b">
        <f t="shared" si="83"/>
        <v>0</v>
      </c>
      <c r="J1061" s="11" t="b">
        <f t="shared" si="84"/>
        <v>0</v>
      </c>
    </row>
    <row r="1062" spans="1:10" x14ac:dyDescent="0.25">
      <c r="A1062">
        <v>108</v>
      </c>
      <c r="B1062" t="s">
        <v>13</v>
      </c>
      <c r="C1062" s="3">
        <v>39978.642870370371</v>
      </c>
      <c r="D1062" s="3">
        <v>39978.643240740741</v>
      </c>
      <c r="E1062" s="2">
        <f t="shared" si="80"/>
        <v>3.7037036963738501E-4</v>
      </c>
      <c r="F1062" t="str">
        <f>CONCATENATE(INDEX(Telefonkönyv!$A$2:$A$63,MATCH('Hívások (3)'!A1062,Telefonkönyv!$C$2:$C$63,0))," ",INDEX(Telefonkönyv!$B$2:$B$63,MATCH('Hívások (3)'!A1062,Telefonkönyv!$C$2:$C$63,0)))</f>
        <v>Csurai Fruzsina ügyintéző</v>
      </c>
      <c r="G1062" s="5">
        <f t="shared" si="81"/>
        <v>125</v>
      </c>
      <c r="H1062" s="11" t="b">
        <f t="shared" si="82"/>
        <v>0</v>
      </c>
      <c r="I1062" s="11" t="b">
        <f t="shared" si="83"/>
        <v>0</v>
      </c>
      <c r="J1062" s="11" t="b">
        <f t="shared" si="84"/>
        <v>0</v>
      </c>
    </row>
    <row r="1063" spans="1:10" x14ac:dyDescent="0.25">
      <c r="A1063">
        <v>145</v>
      </c>
      <c r="B1063" t="s">
        <v>12</v>
      </c>
      <c r="C1063" s="3">
        <v>39978.646018518521</v>
      </c>
      <c r="D1063" s="3">
        <v>39978.67664351852</v>
      </c>
      <c r="E1063" s="2">
        <f t="shared" si="80"/>
        <v>3.0624999999417923E-2</v>
      </c>
      <c r="F1063" t="str">
        <f>CONCATENATE(INDEX(Telefonkönyv!$A$2:$A$63,MATCH('Hívások (3)'!A1063,Telefonkönyv!$C$2:$C$63,0))," ",INDEX(Telefonkönyv!$B$2:$B$63,MATCH('Hívások (3)'!A1063,Telefonkönyv!$C$2:$C$63,0)))</f>
        <v>Bednai Linda ügyintéző</v>
      </c>
      <c r="G1063" s="5">
        <f t="shared" si="81"/>
        <v>3425</v>
      </c>
      <c r="H1063" s="11" t="b">
        <f t="shared" si="82"/>
        <v>0</v>
      </c>
      <c r="I1063" s="11" t="b">
        <f t="shared" si="83"/>
        <v>0</v>
      </c>
      <c r="J1063" s="11" t="b">
        <f t="shared" si="84"/>
        <v>0</v>
      </c>
    </row>
    <row r="1064" spans="1:10" x14ac:dyDescent="0.25">
      <c r="A1064">
        <v>129</v>
      </c>
      <c r="B1064" t="s">
        <v>9</v>
      </c>
      <c r="C1064" s="3">
        <v>39978.647233796299</v>
      </c>
      <c r="D1064" s="3">
        <v>39978.650289351855</v>
      </c>
      <c r="E1064" s="2">
        <f t="shared" si="80"/>
        <v>3.055555556784384E-3</v>
      </c>
      <c r="F1064" t="str">
        <f>CONCATENATE(INDEX(Telefonkönyv!$A$2:$A$63,MATCH('Hívások (3)'!A1064,Telefonkönyv!$C$2:$C$63,0))," ",INDEX(Telefonkönyv!$B$2:$B$63,MATCH('Hívások (3)'!A1064,Telefonkönyv!$C$2:$C$63,0)))</f>
        <v>Huszár Ildikó középvezető</v>
      </c>
      <c r="G1064" s="5">
        <f t="shared" si="81"/>
        <v>425</v>
      </c>
      <c r="H1064" s="11" t="b">
        <f t="shared" si="82"/>
        <v>0</v>
      </c>
      <c r="I1064" s="11" t="b">
        <f t="shared" si="83"/>
        <v>0</v>
      </c>
      <c r="J1064" s="11" t="b">
        <f t="shared" si="84"/>
        <v>0</v>
      </c>
    </row>
    <row r="1065" spans="1:10" x14ac:dyDescent="0.25">
      <c r="A1065">
        <v>108</v>
      </c>
      <c r="B1065" t="s">
        <v>13</v>
      </c>
      <c r="C1065" s="3">
        <v>39978.651064814818</v>
      </c>
      <c r="D1065" s="3">
        <v>39978.676307870373</v>
      </c>
      <c r="E1065" s="2">
        <f t="shared" si="80"/>
        <v>2.5243055555620231E-2</v>
      </c>
      <c r="F1065" t="str">
        <f>CONCATENATE(INDEX(Telefonkönyv!$A$2:$A$63,MATCH('Hívások (3)'!A1065,Telefonkönyv!$C$2:$C$63,0))," ",INDEX(Telefonkönyv!$B$2:$B$63,MATCH('Hívások (3)'!A1065,Telefonkönyv!$C$2:$C$63,0)))</f>
        <v>Csurai Fruzsina ügyintéző</v>
      </c>
      <c r="G1065" s="5">
        <f t="shared" si="81"/>
        <v>3005</v>
      </c>
      <c r="H1065" s="11" t="b">
        <f t="shared" si="82"/>
        <v>0</v>
      </c>
      <c r="I1065" s="11" t="b">
        <f t="shared" si="83"/>
        <v>0</v>
      </c>
      <c r="J1065" s="11" t="b">
        <f t="shared" si="84"/>
        <v>0</v>
      </c>
    </row>
    <row r="1066" spans="1:10" x14ac:dyDescent="0.25">
      <c r="A1066">
        <v>121</v>
      </c>
      <c r="B1066" t="s">
        <v>7</v>
      </c>
      <c r="C1066" s="3">
        <v>39978.65729166667</v>
      </c>
      <c r="D1066" s="3">
        <v>39978.681087962963</v>
      </c>
      <c r="E1066" s="2">
        <f t="shared" si="80"/>
        <v>2.3796296292857733E-2</v>
      </c>
      <c r="F1066" t="str">
        <f>CONCATENATE(INDEX(Telefonkönyv!$A$2:$A$63,MATCH('Hívások (3)'!A1066,Telefonkönyv!$C$2:$C$63,0))," ",INDEX(Telefonkönyv!$B$2:$B$63,MATCH('Hívások (3)'!A1066,Telefonkönyv!$C$2:$C$63,0)))</f>
        <v>Palles Katalin ügyintéző</v>
      </c>
      <c r="G1066" s="5">
        <f t="shared" si="81"/>
        <v>2675</v>
      </c>
      <c r="H1066" s="11" t="b">
        <f t="shared" si="82"/>
        <v>0</v>
      </c>
      <c r="I1066" s="11" t="b">
        <f t="shared" si="83"/>
        <v>0</v>
      </c>
      <c r="J1066" s="11" t="b">
        <f t="shared" si="84"/>
        <v>0</v>
      </c>
    </row>
    <row r="1067" spans="1:10" x14ac:dyDescent="0.25">
      <c r="A1067">
        <v>159</v>
      </c>
      <c r="B1067" t="s">
        <v>4</v>
      </c>
      <c r="C1067" s="3">
        <v>39978.65824074074</v>
      </c>
      <c r="D1067" s="3">
        <v>39978.663449074076</v>
      </c>
      <c r="E1067" s="2">
        <f t="shared" si="80"/>
        <v>5.2083333357586525E-3</v>
      </c>
      <c r="F1067" t="str">
        <f>CONCATENATE(INDEX(Telefonkönyv!$A$2:$A$63,MATCH('Hívások (3)'!A1067,Telefonkönyv!$C$2:$C$63,0))," ",INDEX(Telefonkönyv!$B$2:$B$63,MATCH('Hívások (3)'!A1067,Telefonkönyv!$C$2:$C$63,0)))</f>
        <v>Pap Nikolett ügyintéző</v>
      </c>
      <c r="G1067" s="5">
        <f t="shared" si="81"/>
        <v>620</v>
      </c>
      <c r="H1067" s="11" t="b">
        <f t="shared" si="82"/>
        <v>0</v>
      </c>
      <c r="I1067" s="11" t="b">
        <f t="shared" si="83"/>
        <v>0</v>
      </c>
      <c r="J1067" s="11" t="b">
        <f t="shared" si="84"/>
        <v>0</v>
      </c>
    </row>
    <row r="1068" spans="1:10" x14ac:dyDescent="0.25">
      <c r="A1068">
        <v>136</v>
      </c>
      <c r="B1068" t="s">
        <v>11</v>
      </c>
      <c r="C1068" s="3">
        <v>39978.661261574074</v>
      </c>
      <c r="D1068" s="3">
        <v>39978.680104166669</v>
      </c>
      <c r="E1068" s="2">
        <f t="shared" si="80"/>
        <v>1.8842592595319729E-2</v>
      </c>
      <c r="F1068" t="str">
        <f>CONCATENATE(INDEX(Telefonkönyv!$A$2:$A$63,MATCH('Hívások (3)'!A1068,Telefonkönyv!$C$2:$C$63,0))," ",INDEX(Telefonkönyv!$B$2:$B$63,MATCH('Hívások (3)'!A1068,Telefonkönyv!$C$2:$C$63,0)))</f>
        <v>Kégli Máté ügyintéző</v>
      </c>
      <c r="G1068" s="5">
        <f t="shared" si="81"/>
        <v>2285</v>
      </c>
      <c r="H1068" s="11" t="b">
        <f t="shared" si="82"/>
        <v>0</v>
      </c>
      <c r="I1068" s="11" t="b">
        <f t="shared" si="83"/>
        <v>0</v>
      </c>
      <c r="J1068" s="11" t="b">
        <f t="shared" si="84"/>
        <v>0</v>
      </c>
    </row>
    <row r="1069" spans="1:10" x14ac:dyDescent="0.25">
      <c r="A1069">
        <v>107</v>
      </c>
      <c r="B1069" t="s">
        <v>7</v>
      </c>
      <c r="C1069" s="3">
        <v>39978.661516203705</v>
      </c>
      <c r="D1069" s="3">
        <v>39978.688391203701</v>
      </c>
      <c r="E1069" s="2">
        <f t="shared" si="80"/>
        <v>2.6874999995925464E-2</v>
      </c>
      <c r="F1069" t="str">
        <f>CONCATENATE(INDEX(Telefonkönyv!$A$2:$A$63,MATCH('Hívások (3)'!A1069,Telefonkönyv!$C$2:$C$63,0))," ",INDEX(Telefonkönyv!$B$2:$B$63,MATCH('Hívások (3)'!A1069,Telefonkönyv!$C$2:$C$63,0)))</f>
        <v>Gál Fruzsina ügyintéző</v>
      </c>
      <c r="G1069" s="5">
        <f t="shared" si="81"/>
        <v>2975</v>
      </c>
      <c r="H1069" s="11" t="b">
        <f t="shared" si="82"/>
        <v>0</v>
      </c>
      <c r="I1069" s="11" t="b">
        <f t="shared" si="83"/>
        <v>0</v>
      </c>
      <c r="J1069" s="11" t="b">
        <f t="shared" si="84"/>
        <v>0</v>
      </c>
    </row>
    <row r="1070" spans="1:10" x14ac:dyDescent="0.25">
      <c r="A1070">
        <v>112</v>
      </c>
      <c r="B1070" t="s">
        <v>13</v>
      </c>
      <c r="C1070" s="3">
        <v>39978.669733796298</v>
      </c>
      <c r="D1070" s="3">
        <v>39978.675023148149</v>
      </c>
      <c r="E1070" s="2">
        <f t="shared" si="80"/>
        <v>5.2893518513883464E-3</v>
      </c>
      <c r="F1070" t="str">
        <f>CONCATENATE(INDEX(Telefonkönyv!$A$2:$A$63,MATCH('Hívások (3)'!A1070,Telefonkönyv!$C$2:$C$63,0))," ",INDEX(Telefonkönyv!$B$2:$B$63,MATCH('Hívások (3)'!A1070,Telefonkönyv!$C$2:$C$63,0)))</f>
        <v>Tóth Vanda ügyintéző</v>
      </c>
      <c r="G1070" s="5">
        <f t="shared" si="81"/>
        <v>685</v>
      </c>
      <c r="H1070" s="11" t="b">
        <f t="shared" si="82"/>
        <v>0</v>
      </c>
      <c r="I1070" s="11" t="b">
        <f t="shared" si="83"/>
        <v>0</v>
      </c>
      <c r="J1070" s="11" t="b">
        <f t="shared" si="84"/>
        <v>0</v>
      </c>
    </row>
    <row r="1071" spans="1:10" x14ac:dyDescent="0.25">
      <c r="A1071">
        <v>150</v>
      </c>
      <c r="B1071" t="s">
        <v>5</v>
      </c>
      <c r="C1071" s="3">
        <v>39978.669791666667</v>
      </c>
      <c r="D1071" s="3">
        <v>39978.700659722221</v>
      </c>
      <c r="E1071" s="2">
        <f t="shared" si="80"/>
        <v>3.0868055553582963E-2</v>
      </c>
      <c r="F1071" t="str">
        <f>CONCATENATE(INDEX(Telefonkönyv!$A$2:$A$63,MATCH('Hívások (3)'!A1071,Telefonkönyv!$C$2:$C$63,0))," ",INDEX(Telefonkönyv!$B$2:$B$63,MATCH('Hívások (3)'!A1071,Telefonkönyv!$C$2:$C$63,0)))</f>
        <v>Virt Kornél ügyintéző</v>
      </c>
      <c r="G1071" s="5">
        <f t="shared" si="81"/>
        <v>3645</v>
      </c>
      <c r="H1071" s="11" t="b">
        <f t="shared" si="82"/>
        <v>0</v>
      </c>
      <c r="I1071" s="11" t="b">
        <f t="shared" si="83"/>
        <v>0</v>
      </c>
      <c r="J1071" s="11" t="b">
        <f t="shared" si="84"/>
        <v>0</v>
      </c>
    </row>
    <row r="1072" spans="1:10" x14ac:dyDescent="0.25">
      <c r="A1072">
        <v>143</v>
      </c>
      <c r="B1072" t="s">
        <v>9</v>
      </c>
      <c r="C1072" s="3">
        <v>39978.669872685183</v>
      </c>
      <c r="D1072" s="3">
        <v>39978.672488425924</v>
      </c>
      <c r="E1072" s="2">
        <f t="shared" si="80"/>
        <v>2.6157407410209998E-3</v>
      </c>
      <c r="F1072" t="str">
        <f>CONCATENATE(INDEX(Telefonkönyv!$A$2:$A$63,MATCH('Hívások (3)'!A1072,Telefonkönyv!$C$2:$C$63,0))," ",INDEX(Telefonkönyv!$B$2:$B$63,MATCH('Hívások (3)'!A1072,Telefonkönyv!$C$2:$C$63,0)))</f>
        <v>Tringel Franciska ügyintéző</v>
      </c>
      <c r="G1072" s="5">
        <f t="shared" si="81"/>
        <v>350</v>
      </c>
      <c r="H1072" s="11" t="b">
        <f t="shared" si="82"/>
        <v>0</v>
      </c>
      <c r="I1072" s="11" t="b">
        <f t="shared" si="83"/>
        <v>0</v>
      </c>
      <c r="J1072" s="11" t="b">
        <f t="shared" si="84"/>
        <v>0</v>
      </c>
    </row>
    <row r="1073" spans="1:10" x14ac:dyDescent="0.25">
      <c r="A1073">
        <v>138</v>
      </c>
      <c r="B1073" t="s">
        <v>5</v>
      </c>
      <c r="C1073" s="3">
        <v>39978.674490740741</v>
      </c>
      <c r="D1073" s="3">
        <v>39978.690486111111</v>
      </c>
      <c r="E1073" s="2">
        <f t="shared" si="80"/>
        <v>1.5995370369637385E-2</v>
      </c>
      <c r="F1073" t="str">
        <f>CONCATENATE(INDEX(Telefonkönyv!$A$2:$A$63,MATCH('Hívások (3)'!A1073,Telefonkönyv!$C$2:$C$63,0))," ",INDEX(Telefonkönyv!$B$2:$B$63,MATCH('Hívások (3)'!A1073,Telefonkönyv!$C$2:$C$63,0)))</f>
        <v>Cserta Péter ügyintéző</v>
      </c>
      <c r="G1073" s="5">
        <f t="shared" si="81"/>
        <v>1965</v>
      </c>
      <c r="H1073" s="11" t="b">
        <f t="shared" si="82"/>
        <v>0</v>
      </c>
      <c r="I1073" s="11" t="b">
        <f t="shared" si="83"/>
        <v>0</v>
      </c>
      <c r="J1073" s="11" t="b">
        <f t="shared" si="84"/>
        <v>0</v>
      </c>
    </row>
    <row r="1074" spans="1:10" x14ac:dyDescent="0.25">
      <c r="A1074">
        <v>152</v>
      </c>
      <c r="B1074" t="s">
        <v>6</v>
      </c>
      <c r="C1074" s="3">
        <v>39978.67460648148</v>
      </c>
      <c r="D1074" s="3">
        <v>39978.676099537035</v>
      </c>
      <c r="E1074" s="2">
        <f t="shared" si="80"/>
        <v>1.4930555553291924E-3</v>
      </c>
      <c r="F1074" t="str">
        <f>CONCATENATE(INDEX(Telefonkönyv!$A$2:$A$63,MATCH('Hívások (3)'!A1074,Telefonkönyv!$C$2:$C$63,0))," ",INDEX(Telefonkönyv!$B$2:$B$63,MATCH('Hívások (3)'!A1074,Telefonkönyv!$C$2:$C$63,0)))</f>
        <v>Viola Klára ügyintéző</v>
      </c>
      <c r="G1074" s="5">
        <f t="shared" si="81"/>
        <v>285</v>
      </c>
      <c r="H1074" s="11" t="b">
        <f t="shared" si="82"/>
        <v>0</v>
      </c>
      <c r="I1074" s="11" t="b">
        <f t="shared" si="83"/>
        <v>0</v>
      </c>
      <c r="J1074" s="11" t="b">
        <f t="shared" si="84"/>
        <v>0</v>
      </c>
    </row>
    <row r="1075" spans="1:10" x14ac:dyDescent="0.25">
      <c r="A1075">
        <v>104</v>
      </c>
      <c r="B1075" t="s">
        <v>5</v>
      </c>
      <c r="C1075" s="3">
        <v>39978.675486111111</v>
      </c>
      <c r="D1075" s="3">
        <v>39978.709907407407</v>
      </c>
      <c r="E1075" s="2">
        <f t="shared" si="80"/>
        <v>3.4421296295477077E-2</v>
      </c>
      <c r="F1075" t="str">
        <f>CONCATENATE(INDEX(Telefonkönyv!$A$2:$A$63,MATCH('Hívások (3)'!A1075,Telefonkönyv!$C$2:$C$63,0))," ",INDEX(Telefonkönyv!$B$2:$B$63,MATCH('Hívások (3)'!A1075,Telefonkönyv!$C$2:$C$63,0)))</f>
        <v>Laki Tamara ügyintéző</v>
      </c>
      <c r="G1075" s="5">
        <f t="shared" si="81"/>
        <v>4045</v>
      </c>
      <c r="H1075" s="11" t="b">
        <f t="shared" si="82"/>
        <v>0</v>
      </c>
      <c r="I1075" s="11" t="b">
        <f t="shared" si="83"/>
        <v>0</v>
      </c>
      <c r="J1075" s="11" t="b">
        <f t="shared" si="84"/>
        <v>0</v>
      </c>
    </row>
    <row r="1076" spans="1:10" x14ac:dyDescent="0.25">
      <c r="A1076">
        <v>152</v>
      </c>
      <c r="B1076" t="s">
        <v>6</v>
      </c>
      <c r="C1076" s="3">
        <v>39978.678078703706</v>
      </c>
      <c r="D1076" s="3">
        <v>39978.706331018519</v>
      </c>
      <c r="E1076" s="2">
        <f t="shared" si="80"/>
        <v>2.8252314812561963E-2</v>
      </c>
      <c r="F1076" t="str">
        <f>CONCATENATE(INDEX(Telefonkönyv!$A$2:$A$63,MATCH('Hívások (3)'!A1076,Telefonkönyv!$C$2:$C$63,0))," ",INDEX(Telefonkönyv!$B$2:$B$63,MATCH('Hívások (3)'!A1076,Telefonkönyv!$C$2:$C$63,0)))</f>
        <v>Viola Klára ügyintéző</v>
      </c>
      <c r="G1076" s="5">
        <f t="shared" si="81"/>
        <v>3325</v>
      </c>
      <c r="H1076" s="11" t="b">
        <f t="shared" si="82"/>
        <v>0</v>
      </c>
      <c r="I1076" s="11" t="b">
        <f t="shared" si="83"/>
        <v>0</v>
      </c>
      <c r="J1076" s="11" t="b">
        <f t="shared" si="84"/>
        <v>0</v>
      </c>
    </row>
    <row r="1077" spans="1:10" x14ac:dyDescent="0.25">
      <c r="A1077">
        <v>131</v>
      </c>
      <c r="B1077" t="s">
        <v>5</v>
      </c>
      <c r="C1077" s="3">
        <v>39978.682881944442</v>
      </c>
      <c r="D1077" s="3">
        <v>39978.721331018518</v>
      </c>
      <c r="E1077" s="2">
        <f t="shared" si="80"/>
        <v>3.8449074076197576E-2</v>
      </c>
      <c r="F1077" t="str">
        <f>CONCATENATE(INDEX(Telefonkönyv!$A$2:$A$63,MATCH('Hívások (3)'!A1077,Telefonkönyv!$C$2:$C$63,0))," ",INDEX(Telefonkönyv!$B$2:$B$63,MATCH('Hívások (3)'!A1077,Telefonkönyv!$C$2:$C$63,0)))</f>
        <v>Arany Attila ügyintéző</v>
      </c>
      <c r="G1077" s="5">
        <f t="shared" si="81"/>
        <v>4525</v>
      </c>
      <c r="H1077" s="11" t="b">
        <f t="shared" si="82"/>
        <v>0</v>
      </c>
      <c r="I1077" s="11" t="b">
        <f t="shared" si="83"/>
        <v>0</v>
      </c>
      <c r="J1077" s="11" t="b">
        <f t="shared" si="84"/>
        <v>0</v>
      </c>
    </row>
    <row r="1078" spans="1:10" x14ac:dyDescent="0.25">
      <c r="A1078">
        <v>162</v>
      </c>
      <c r="B1078" t="s">
        <v>5</v>
      </c>
      <c r="C1078" s="3">
        <v>39978.685810185183</v>
      </c>
      <c r="D1078" s="3">
        <v>39978.690775462965</v>
      </c>
      <c r="E1078" s="2">
        <f t="shared" si="80"/>
        <v>4.9652777815936133E-3</v>
      </c>
      <c r="F1078" t="str">
        <f>CONCATENATE(INDEX(Telefonkönyv!$A$2:$A$63,MATCH('Hívások (3)'!A1078,Telefonkönyv!$C$2:$C$63,0))," ",INDEX(Telefonkönyv!$B$2:$B$63,MATCH('Hívások (3)'!A1078,Telefonkönyv!$C$2:$C$63,0)))</f>
        <v>Mészöly Endre ügyintéző</v>
      </c>
      <c r="G1078" s="5">
        <f t="shared" si="81"/>
        <v>685</v>
      </c>
      <c r="H1078" s="11" t="b">
        <f t="shared" si="82"/>
        <v>0</v>
      </c>
      <c r="I1078" s="11" t="b">
        <f t="shared" si="83"/>
        <v>0</v>
      </c>
      <c r="J1078" s="11" t="b">
        <f t="shared" si="84"/>
        <v>0</v>
      </c>
    </row>
    <row r="1079" spans="1:10" x14ac:dyDescent="0.25">
      <c r="A1079">
        <v>129</v>
      </c>
      <c r="B1079" t="s">
        <v>13</v>
      </c>
      <c r="C1079" s="3">
        <v>39978.690578703703</v>
      </c>
      <c r="D1079" s="3">
        <v>39978.703541666669</v>
      </c>
      <c r="E1079" s="2">
        <f t="shared" si="80"/>
        <v>1.2962962966412306E-2</v>
      </c>
      <c r="F1079" t="str">
        <f>CONCATENATE(INDEX(Telefonkönyv!$A$2:$A$63,MATCH('Hívások (3)'!A1079,Telefonkönyv!$C$2:$C$63,0))," ",INDEX(Telefonkönyv!$B$2:$B$63,MATCH('Hívások (3)'!A1079,Telefonkönyv!$C$2:$C$63,0)))</f>
        <v>Huszár Ildikó középvezető</v>
      </c>
      <c r="G1079" s="5">
        <f t="shared" si="81"/>
        <v>1565</v>
      </c>
      <c r="H1079" s="11" t="b">
        <f t="shared" si="82"/>
        <v>0</v>
      </c>
      <c r="I1079" s="11" t="b">
        <f t="shared" si="83"/>
        <v>0</v>
      </c>
      <c r="J1079" s="11" t="b">
        <f t="shared" si="84"/>
        <v>0</v>
      </c>
    </row>
    <row r="1080" spans="1:10" x14ac:dyDescent="0.25">
      <c r="A1080">
        <v>112</v>
      </c>
      <c r="B1080" t="s">
        <v>13</v>
      </c>
      <c r="C1080" s="3">
        <v>39978.691574074073</v>
      </c>
      <c r="D1080" s="3">
        <v>39978.725115740737</v>
      </c>
      <c r="E1080" s="2">
        <f t="shared" si="80"/>
        <v>3.3541666663950309E-2</v>
      </c>
      <c r="F1080" t="str">
        <f>CONCATENATE(INDEX(Telefonkönyv!$A$2:$A$63,MATCH('Hívások (3)'!A1080,Telefonkönyv!$C$2:$C$63,0))," ",INDEX(Telefonkönyv!$B$2:$B$63,MATCH('Hívások (3)'!A1080,Telefonkönyv!$C$2:$C$63,0)))</f>
        <v>Tóth Vanda ügyintéző</v>
      </c>
      <c r="G1080" s="5">
        <f t="shared" si="81"/>
        <v>3965</v>
      </c>
      <c r="H1080" s="11" t="b">
        <f t="shared" si="82"/>
        <v>0</v>
      </c>
      <c r="I1080" s="11" t="b">
        <f t="shared" si="83"/>
        <v>0</v>
      </c>
      <c r="J1080" s="11" t="b">
        <f t="shared" si="84"/>
        <v>0</v>
      </c>
    </row>
    <row r="1081" spans="1:10" x14ac:dyDescent="0.25">
      <c r="A1081">
        <v>126</v>
      </c>
      <c r="B1081" t="s">
        <v>4</v>
      </c>
      <c r="C1081" s="3">
        <v>39978.692372685182</v>
      </c>
      <c r="D1081" s="3">
        <v>39978.701666666668</v>
      </c>
      <c r="E1081" s="2">
        <f t="shared" si="80"/>
        <v>9.2939814858254977E-3</v>
      </c>
      <c r="F1081" t="str">
        <f>CONCATENATE(INDEX(Telefonkönyv!$A$2:$A$63,MATCH('Hívások (3)'!A1081,Telefonkönyv!$C$2:$C$63,0))," ",INDEX(Telefonkönyv!$B$2:$B$63,MATCH('Hívások (3)'!A1081,Telefonkönyv!$C$2:$C$63,0)))</f>
        <v>Hadviga Márton ügyintéző</v>
      </c>
      <c r="G1081" s="5">
        <f t="shared" si="81"/>
        <v>1040</v>
      </c>
      <c r="H1081" s="11" t="b">
        <f t="shared" si="82"/>
        <v>0</v>
      </c>
      <c r="I1081" s="11" t="b">
        <f t="shared" si="83"/>
        <v>0</v>
      </c>
      <c r="J1081" s="11" t="b">
        <f t="shared" si="84"/>
        <v>0</v>
      </c>
    </row>
    <row r="1082" spans="1:10" x14ac:dyDescent="0.25">
      <c r="A1082">
        <v>106</v>
      </c>
      <c r="B1082" t="s">
        <v>8</v>
      </c>
      <c r="C1082" s="3">
        <v>39978.694247685184</v>
      </c>
      <c r="D1082" s="3">
        <v>39978.70144675926</v>
      </c>
      <c r="E1082" s="2">
        <f t="shared" si="80"/>
        <v>7.1990740761975758E-3</v>
      </c>
      <c r="F1082" t="str">
        <f>CONCATENATE(INDEX(Telefonkönyv!$A$2:$A$63,MATCH('Hívások (3)'!A1082,Telefonkönyv!$C$2:$C$63,0))," ",INDEX(Telefonkönyv!$B$2:$B$63,MATCH('Hívások (3)'!A1082,Telefonkönyv!$C$2:$C$63,0)))</f>
        <v>Kalincsák Hanga ügyintéző</v>
      </c>
      <c r="G1082" s="5">
        <f t="shared" si="81"/>
        <v>925</v>
      </c>
      <c r="H1082" s="11" t="b">
        <f t="shared" si="82"/>
        <v>0</v>
      </c>
      <c r="I1082" s="11" t="b">
        <f t="shared" si="83"/>
        <v>0</v>
      </c>
      <c r="J1082" s="11" t="b">
        <f t="shared" si="84"/>
        <v>0</v>
      </c>
    </row>
    <row r="1083" spans="1:10" x14ac:dyDescent="0.25">
      <c r="A1083">
        <v>111</v>
      </c>
      <c r="B1083" t="s">
        <v>15</v>
      </c>
      <c r="C1083" s="3">
        <v>39978.699884259258</v>
      </c>
      <c r="D1083" s="3">
        <v>39978.729259259257</v>
      </c>
      <c r="E1083" s="2">
        <f t="shared" si="80"/>
        <v>2.937499999825377E-2</v>
      </c>
      <c r="F1083" t="str">
        <f>CONCATENATE(INDEX(Telefonkönyv!$A$2:$A$63,MATCH('Hívások (3)'!A1083,Telefonkönyv!$C$2:$C$63,0))," ",INDEX(Telefonkönyv!$B$2:$B$63,MATCH('Hívások (3)'!A1083,Telefonkönyv!$C$2:$C$63,0)))</f>
        <v>Badacsonyi Krisztián ügyintéző</v>
      </c>
      <c r="G1083" s="5">
        <f t="shared" si="81"/>
        <v>3715</v>
      </c>
      <c r="H1083" s="11" t="b">
        <f t="shared" si="82"/>
        <v>0</v>
      </c>
      <c r="I1083" s="11" t="b">
        <f t="shared" si="83"/>
        <v>0</v>
      </c>
      <c r="J1083" s="11" t="b">
        <f t="shared" si="84"/>
        <v>0</v>
      </c>
    </row>
    <row r="1084" spans="1:10" x14ac:dyDescent="0.25">
      <c r="A1084">
        <v>158</v>
      </c>
      <c r="B1084" t="s">
        <v>12</v>
      </c>
      <c r="C1084" s="3">
        <v>39978.703518518516</v>
      </c>
      <c r="D1084" s="3">
        <v>39978.729305555556</v>
      </c>
      <c r="E1084" s="2">
        <f t="shared" si="80"/>
        <v>2.5787037040572613E-2</v>
      </c>
      <c r="F1084" t="str">
        <f>CONCATENATE(INDEX(Telefonkönyv!$A$2:$A$63,MATCH('Hívások (3)'!A1084,Telefonkönyv!$C$2:$C$63,0))," ",INDEX(Telefonkönyv!$B$2:$B$63,MATCH('Hívások (3)'!A1084,Telefonkönyv!$C$2:$C$63,0)))</f>
        <v>Sánta Tibor középvezető</v>
      </c>
      <c r="G1084" s="5">
        <f t="shared" si="81"/>
        <v>2900</v>
      </c>
      <c r="H1084" s="11" t="b">
        <f t="shared" si="82"/>
        <v>0</v>
      </c>
      <c r="I1084" s="11" t="b">
        <f t="shared" si="83"/>
        <v>0</v>
      </c>
      <c r="J1084" s="11" t="b">
        <f t="shared" si="84"/>
        <v>0</v>
      </c>
    </row>
    <row r="1085" spans="1:10" x14ac:dyDescent="0.25">
      <c r="A1085">
        <v>160</v>
      </c>
      <c r="B1085" t="s">
        <v>14</v>
      </c>
      <c r="C1085" s="3">
        <v>39978.704884259256</v>
      </c>
      <c r="D1085" s="3">
        <v>39978.723460648151</v>
      </c>
      <c r="E1085" s="2">
        <f t="shared" si="80"/>
        <v>1.8576388894871343E-2</v>
      </c>
      <c r="F1085" t="str">
        <f>CONCATENATE(INDEX(Telefonkönyv!$A$2:$A$63,MATCH('Hívások (3)'!A1085,Telefonkönyv!$C$2:$C$63,0))," ",INDEX(Telefonkönyv!$B$2:$B$63,MATCH('Hívások (3)'!A1085,Telefonkönyv!$C$2:$C$63,0)))</f>
        <v>Fosztó Gábor ügyintéző</v>
      </c>
      <c r="G1085" s="5">
        <f t="shared" si="81"/>
        <v>2205</v>
      </c>
      <c r="H1085" s="11" t="b">
        <f t="shared" si="82"/>
        <v>0</v>
      </c>
      <c r="I1085" s="11" t="b">
        <f t="shared" si="83"/>
        <v>0</v>
      </c>
      <c r="J1085" s="11" t="b">
        <f t="shared" si="84"/>
        <v>0</v>
      </c>
    </row>
    <row r="1086" spans="1:10" x14ac:dyDescent="0.25">
      <c r="A1086">
        <v>148</v>
      </c>
      <c r="B1086" t="s">
        <v>9</v>
      </c>
      <c r="C1086" s="3">
        <v>39978.710162037038</v>
      </c>
      <c r="D1086" s="3">
        <v>39978.710451388892</v>
      </c>
      <c r="E1086" s="2">
        <f t="shared" si="80"/>
        <v>2.8935185400769114E-4</v>
      </c>
      <c r="F1086" t="str">
        <f>CONCATENATE(INDEX(Telefonkönyv!$A$2:$A$63,MATCH('Hívások (3)'!A1086,Telefonkönyv!$C$2:$C$63,0))," ",INDEX(Telefonkönyv!$B$2:$B$63,MATCH('Hívások (3)'!A1086,Telefonkönyv!$C$2:$C$63,0)))</f>
        <v>Mester Zsuzsa középvezető</v>
      </c>
      <c r="G1086" s="5">
        <f t="shared" si="81"/>
        <v>125</v>
      </c>
      <c r="H1086" s="11" t="b">
        <f t="shared" si="82"/>
        <v>0</v>
      </c>
      <c r="I1086" s="11" t="b">
        <f t="shared" si="83"/>
        <v>0</v>
      </c>
      <c r="J1086" s="11" t="b">
        <f t="shared" si="84"/>
        <v>0</v>
      </c>
    </row>
    <row r="1087" spans="1:10" x14ac:dyDescent="0.25">
      <c r="A1087">
        <v>104</v>
      </c>
      <c r="B1087" t="s">
        <v>5</v>
      </c>
      <c r="C1087" s="3">
        <v>39978.711805555555</v>
      </c>
      <c r="D1087" s="3">
        <v>39978.748101851852</v>
      </c>
      <c r="E1087" s="2">
        <f t="shared" si="80"/>
        <v>3.6296296297223307E-2</v>
      </c>
      <c r="F1087" t="str">
        <f>CONCATENATE(INDEX(Telefonkönyv!$A$2:$A$63,MATCH('Hívások (3)'!A1087,Telefonkönyv!$C$2:$C$63,0))," ",INDEX(Telefonkönyv!$B$2:$B$63,MATCH('Hívások (3)'!A1087,Telefonkönyv!$C$2:$C$63,0)))</f>
        <v>Laki Tamara ügyintéző</v>
      </c>
      <c r="G1087" s="5">
        <f t="shared" si="81"/>
        <v>4285</v>
      </c>
      <c r="H1087" s="11" t="b">
        <f t="shared" si="82"/>
        <v>0</v>
      </c>
      <c r="I1087" s="11" t="b">
        <f t="shared" si="83"/>
        <v>0</v>
      </c>
      <c r="J1087" s="11" t="b">
        <f t="shared" si="84"/>
        <v>0</v>
      </c>
    </row>
    <row r="1088" spans="1:10" x14ac:dyDescent="0.25">
      <c r="A1088">
        <v>102</v>
      </c>
      <c r="B1088" t="s">
        <v>11</v>
      </c>
      <c r="C1088" s="3">
        <v>39978.714398148149</v>
      </c>
      <c r="D1088" s="3">
        <v>39978.72619212963</v>
      </c>
      <c r="E1088" s="2">
        <f t="shared" si="80"/>
        <v>1.1793981480877846E-2</v>
      </c>
      <c r="F1088" t="str">
        <f>CONCATENATE(INDEX(Telefonkönyv!$A$2:$A$63,MATCH('Hívások (3)'!A1088,Telefonkönyv!$C$2:$C$63,0))," ",INDEX(Telefonkönyv!$B$2:$B$63,MATCH('Hívások (3)'!A1088,Telefonkönyv!$C$2:$C$63,0)))</f>
        <v>Csurgó Tivadar ügyintéző</v>
      </c>
      <c r="G1088" s="5">
        <f t="shared" si="81"/>
        <v>1405</v>
      </c>
      <c r="H1088" s="11" t="b">
        <f t="shared" si="82"/>
        <v>0</v>
      </c>
      <c r="I1088" s="11" t="b">
        <f t="shared" si="83"/>
        <v>0</v>
      </c>
      <c r="J1088" s="11" t="b">
        <f t="shared" si="84"/>
        <v>0</v>
      </c>
    </row>
    <row r="1089" spans="1:10" x14ac:dyDescent="0.25">
      <c r="A1089">
        <v>143</v>
      </c>
      <c r="B1089" t="s">
        <v>9</v>
      </c>
      <c r="C1089" s="3">
        <v>39978.716782407406</v>
      </c>
      <c r="D1089" s="3">
        <v>39978.750949074078</v>
      </c>
      <c r="E1089" s="2">
        <f t="shared" si="80"/>
        <v>3.4166666671808343E-2</v>
      </c>
      <c r="F1089" t="str">
        <f>CONCATENATE(INDEX(Telefonkönyv!$A$2:$A$63,MATCH('Hívások (3)'!A1089,Telefonkönyv!$C$2:$C$63,0))," ",INDEX(Telefonkönyv!$B$2:$B$63,MATCH('Hívások (3)'!A1089,Telefonkönyv!$C$2:$C$63,0)))</f>
        <v>Tringel Franciska ügyintéző</v>
      </c>
      <c r="G1089" s="5">
        <f t="shared" si="81"/>
        <v>3800</v>
      </c>
      <c r="H1089" s="11" t="b">
        <f t="shared" si="82"/>
        <v>0</v>
      </c>
      <c r="I1089" s="11" t="b">
        <f t="shared" si="83"/>
        <v>0</v>
      </c>
      <c r="J1089" s="11" t="b">
        <f t="shared" si="84"/>
        <v>0</v>
      </c>
    </row>
    <row r="1090" spans="1:10" x14ac:dyDescent="0.25">
      <c r="A1090">
        <v>103</v>
      </c>
      <c r="B1090" t="s">
        <v>10</v>
      </c>
      <c r="C1090" s="3">
        <v>39978.718414351853</v>
      </c>
      <c r="D1090" s="3">
        <v>39978.733078703706</v>
      </c>
      <c r="E1090" s="2">
        <f t="shared" si="80"/>
        <v>1.4664351852843538E-2</v>
      </c>
      <c r="F1090" t="str">
        <f>CONCATENATE(INDEX(Telefonkönyv!$A$2:$A$63,MATCH('Hívások (3)'!A1090,Telefonkönyv!$C$2:$C$63,0))," ",INDEX(Telefonkönyv!$B$2:$B$63,MATCH('Hívások (3)'!A1090,Telefonkönyv!$C$2:$C$63,0)))</f>
        <v>Faluhelyi Csaba ügyintéző</v>
      </c>
      <c r="G1090" s="5">
        <f t="shared" si="81"/>
        <v>1930</v>
      </c>
      <c r="H1090" s="11" t="b">
        <f t="shared" si="82"/>
        <v>0</v>
      </c>
      <c r="I1090" s="11" t="b">
        <f t="shared" si="83"/>
        <v>0</v>
      </c>
      <c r="J1090" s="11" t="b">
        <f t="shared" si="84"/>
        <v>0</v>
      </c>
    </row>
    <row r="1091" spans="1:10" x14ac:dyDescent="0.25">
      <c r="A1091">
        <v>141</v>
      </c>
      <c r="B1091" t="s">
        <v>10</v>
      </c>
      <c r="C1091" s="3">
        <v>39978.71912037037</v>
      </c>
      <c r="D1091" s="3">
        <v>39978.720370370371</v>
      </c>
      <c r="E1091" s="2">
        <f t="shared" ref="E1091:E1119" si="85">D1091-C1091</f>
        <v>1.2500000011641532E-3</v>
      </c>
      <c r="F1091" t="str">
        <f>CONCATENATE(INDEX(Telefonkönyv!$A$2:$A$63,MATCH('Hívások (3)'!A1091,Telefonkönyv!$C$2:$C$63,0))," ",INDEX(Telefonkönyv!$B$2:$B$63,MATCH('Hívások (3)'!A1091,Telefonkönyv!$C$2:$C$63,0)))</f>
        <v>Harmath Szabolcs ügyintéző</v>
      </c>
      <c r="G1091" s="5">
        <f t="shared" ref="G1091:G1119" si="86">VLOOKUP(B1091,$S$2:$V$13,3,FALSE)+IF(SECOND(E1091)=0,MINUTE(E1091),MINUTE(E1091)+1)*VLOOKUP(B1091,$S$2:$V$13,4,FALSE)</f>
        <v>230</v>
      </c>
      <c r="H1091" s="11" t="b">
        <f t="shared" ref="H1091:H1119" si="87">AND(HOUR($C1091)+VLOOKUP($B1091,$S$2:$T$13,2,FALSE)&lt;9,HOUR($D1091)+VLOOKUP($B1091,$S$2:$T$13,2,FALSE)&gt;=9)</f>
        <v>0</v>
      </c>
      <c r="I1091" s="11" t="b">
        <f t="shared" ref="I1091:I1119" si="88">AND( OR( HOUR($C1091)+VLOOKUP($B1091,$S$2:$T$13,2,FALSE)&lt;17, AND(HOUR($C1091)+VLOOKUP($B1091,$S$2:$T$13,2,FALSE)=17,MINUTE($C1091)=0,SECOND($C1091)=0) ), AND( HOUR($D1091)+VLOOKUP($B1091,$S$2:$T$13,2,FALSE)=17, OR(MINUTE($D1091)&lt;&gt;0,SECOND($D1091)&lt;&gt;0) ) )</f>
        <v>0</v>
      </c>
      <c r="J1091" s="11" t="b">
        <f t="shared" ref="J1091:J1119" si="89">OR(OR(HOUR($C1091)+VLOOKUP($B1091,$S$2:$T$13,2,FALSE)&gt;17,AND(HOUR($C1091)+VLOOKUP($B1091,$S$2:$T$13,2,FALSE)=17,OR(MINUTE($C1091)&gt;0,SECOND($C1091)&gt;0)),HOUR($D1091)+VLOOKUP($B1091,$S$2:$T$13,2,FALSE)&lt;9))</f>
        <v>0</v>
      </c>
    </row>
    <row r="1092" spans="1:10" x14ac:dyDescent="0.25">
      <c r="A1092">
        <v>107</v>
      </c>
      <c r="B1092" t="s">
        <v>7</v>
      </c>
      <c r="C1092" s="3">
        <v>39978.721006944441</v>
      </c>
      <c r="D1092" s="3">
        <v>39978.723773148151</v>
      </c>
      <c r="E1092" s="2">
        <f t="shared" si="85"/>
        <v>2.7662037100526504E-3</v>
      </c>
      <c r="F1092" t="str">
        <f>CONCATENATE(INDEX(Telefonkönyv!$A$2:$A$63,MATCH('Hívások (3)'!A1092,Telefonkönyv!$C$2:$C$63,0))," ",INDEX(Telefonkönyv!$B$2:$B$63,MATCH('Hívások (3)'!A1092,Telefonkönyv!$C$2:$C$63,0)))</f>
        <v>Gál Fruzsina ügyintéző</v>
      </c>
      <c r="G1092" s="5">
        <f t="shared" si="86"/>
        <v>350</v>
      </c>
      <c r="H1092" s="11" t="b">
        <f t="shared" si="87"/>
        <v>0</v>
      </c>
      <c r="I1092" s="11" t="b">
        <f t="shared" si="88"/>
        <v>0</v>
      </c>
      <c r="J1092" s="11" t="b">
        <f t="shared" si="89"/>
        <v>0</v>
      </c>
    </row>
    <row r="1093" spans="1:10" x14ac:dyDescent="0.25">
      <c r="A1093">
        <v>121</v>
      </c>
      <c r="B1093" t="s">
        <v>7</v>
      </c>
      <c r="C1093" s="3">
        <v>39978.723773148151</v>
      </c>
      <c r="D1093" s="3">
        <v>39978.733726851853</v>
      </c>
      <c r="E1093" s="2">
        <f t="shared" si="85"/>
        <v>9.9537037021946162E-3</v>
      </c>
      <c r="F1093" t="str">
        <f>CONCATENATE(INDEX(Telefonkönyv!$A$2:$A$63,MATCH('Hívások (3)'!A1093,Telefonkönyv!$C$2:$C$63,0))," ",INDEX(Telefonkönyv!$B$2:$B$63,MATCH('Hívások (3)'!A1093,Telefonkönyv!$C$2:$C$63,0)))</f>
        <v>Palles Katalin ügyintéző</v>
      </c>
      <c r="G1093" s="5">
        <f t="shared" si="86"/>
        <v>1175</v>
      </c>
      <c r="H1093" s="11" t="b">
        <f t="shared" si="87"/>
        <v>0</v>
      </c>
      <c r="I1093" s="11" t="b">
        <f t="shared" si="88"/>
        <v>0</v>
      </c>
      <c r="J1093" s="11" t="b">
        <f t="shared" si="89"/>
        <v>0</v>
      </c>
    </row>
    <row r="1094" spans="1:10" x14ac:dyDescent="0.25">
      <c r="A1094">
        <v>106</v>
      </c>
      <c r="B1094" t="s">
        <v>8</v>
      </c>
      <c r="C1094" s="3">
        <v>39978.723865740743</v>
      </c>
      <c r="D1094" s="3">
        <v>39978.765497685185</v>
      </c>
      <c r="E1094" s="2">
        <f t="shared" si="85"/>
        <v>4.1631944441178348E-2</v>
      </c>
      <c r="F1094" t="str">
        <f>CONCATENATE(INDEX(Telefonkönyv!$A$2:$A$63,MATCH('Hívások (3)'!A1094,Telefonkönyv!$C$2:$C$63,0))," ",INDEX(Telefonkönyv!$B$2:$B$63,MATCH('Hívások (3)'!A1094,Telefonkönyv!$C$2:$C$63,0)))</f>
        <v>Kalincsák Hanga ügyintéző</v>
      </c>
      <c r="G1094" s="5">
        <f t="shared" si="86"/>
        <v>4845</v>
      </c>
      <c r="H1094" s="11" t="b">
        <f t="shared" si="87"/>
        <v>0</v>
      </c>
      <c r="I1094" s="11" t="b">
        <f t="shared" si="88"/>
        <v>0</v>
      </c>
      <c r="J1094" s="11" t="b">
        <f t="shared" si="89"/>
        <v>0</v>
      </c>
    </row>
    <row r="1095" spans="1:10" x14ac:dyDescent="0.25">
      <c r="A1095">
        <v>140</v>
      </c>
      <c r="B1095" t="s">
        <v>5</v>
      </c>
      <c r="C1095" s="3">
        <v>39978.725405092591</v>
      </c>
      <c r="D1095" s="3">
        <v>39978.763321759259</v>
      </c>
      <c r="E1095" s="2">
        <f t="shared" si="85"/>
        <v>3.7916666668024845E-2</v>
      </c>
      <c r="F1095" t="str">
        <f>CONCATENATE(INDEX(Telefonkönyv!$A$2:$A$63,MATCH('Hívások (3)'!A1095,Telefonkönyv!$C$2:$C$63,0))," ",INDEX(Telefonkönyv!$B$2:$B$63,MATCH('Hívások (3)'!A1095,Telefonkönyv!$C$2:$C$63,0)))</f>
        <v>Szunomár Flóra ügyintéző</v>
      </c>
      <c r="G1095" s="5">
        <f t="shared" si="86"/>
        <v>4445</v>
      </c>
      <c r="H1095" s="11" t="b">
        <f t="shared" si="87"/>
        <v>0</v>
      </c>
      <c r="I1095" s="11" t="b">
        <f t="shared" si="88"/>
        <v>0</v>
      </c>
      <c r="J1095" s="11" t="b">
        <f t="shared" si="89"/>
        <v>0</v>
      </c>
    </row>
    <row r="1096" spans="1:10" x14ac:dyDescent="0.25">
      <c r="A1096">
        <v>144</v>
      </c>
      <c r="B1096" t="s">
        <v>14</v>
      </c>
      <c r="C1096" s="3">
        <v>39978.726168981484</v>
      </c>
      <c r="D1096" s="3">
        <v>39978.730925925927</v>
      </c>
      <c r="E1096" s="2">
        <f t="shared" si="85"/>
        <v>4.756944443215616E-3</v>
      </c>
      <c r="F1096" t="str">
        <f>CONCATENATE(INDEX(Telefonkönyv!$A$2:$A$63,MATCH('Hívások (3)'!A1096,Telefonkönyv!$C$2:$C$63,0))," ",INDEX(Telefonkönyv!$B$2:$B$63,MATCH('Hívások (3)'!A1096,Telefonkönyv!$C$2:$C$63,0)))</f>
        <v>Bózsing Gergely ügyintéző</v>
      </c>
      <c r="G1096" s="5">
        <f t="shared" si="86"/>
        <v>605</v>
      </c>
      <c r="H1096" s="11" t="b">
        <f t="shared" si="87"/>
        <v>0</v>
      </c>
      <c r="I1096" s="11" t="b">
        <f t="shared" si="88"/>
        <v>0</v>
      </c>
      <c r="J1096" s="11" t="b">
        <f t="shared" si="89"/>
        <v>0</v>
      </c>
    </row>
    <row r="1097" spans="1:10" x14ac:dyDescent="0.25">
      <c r="A1097">
        <v>113</v>
      </c>
      <c r="B1097" t="s">
        <v>7</v>
      </c>
      <c r="C1097" s="3">
        <v>39978.727118055554</v>
      </c>
      <c r="D1097" s="3">
        <v>39978.731909722221</v>
      </c>
      <c r="E1097" s="2">
        <f t="shared" si="85"/>
        <v>4.7916666662786156E-3</v>
      </c>
      <c r="F1097" t="str">
        <f>CONCATENATE(INDEX(Telefonkönyv!$A$2:$A$63,MATCH('Hívások (3)'!A1097,Telefonkönyv!$C$2:$C$63,0))," ",INDEX(Telefonkönyv!$B$2:$B$63,MATCH('Hívások (3)'!A1097,Telefonkönyv!$C$2:$C$63,0)))</f>
        <v>Toldi Tamás ügyintéző</v>
      </c>
      <c r="G1097" s="5">
        <f t="shared" si="86"/>
        <v>575</v>
      </c>
      <c r="H1097" s="11" t="b">
        <f t="shared" si="87"/>
        <v>0</v>
      </c>
      <c r="I1097" s="11" t="b">
        <f t="shared" si="88"/>
        <v>0</v>
      </c>
      <c r="J1097" s="11" t="b">
        <f t="shared" si="89"/>
        <v>0</v>
      </c>
    </row>
    <row r="1098" spans="1:10" x14ac:dyDescent="0.25">
      <c r="A1098">
        <v>107</v>
      </c>
      <c r="B1098" t="s">
        <v>7</v>
      </c>
      <c r="C1098" s="3">
        <v>39978.73133101852</v>
      </c>
      <c r="D1098" s="3">
        <v>39978.747291666667</v>
      </c>
      <c r="E1098" s="2">
        <f t="shared" si="85"/>
        <v>1.5960648146574385E-2</v>
      </c>
      <c r="F1098" t="str">
        <f>CONCATENATE(INDEX(Telefonkönyv!$A$2:$A$63,MATCH('Hívások (3)'!A1098,Telefonkönyv!$C$2:$C$63,0))," ",INDEX(Telefonkönyv!$B$2:$B$63,MATCH('Hívások (3)'!A1098,Telefonkönyv!$C$2:$C$63,0)))</f>
        <v>Gál Fruzsina ügyintéző</v>
      </c>
      <c r="G1098" s="5">
        <f t="shared" si="86"/>
        <v>1775</v>
      </c>
      <c r="H1098" s="11" t="b">
        <f t="shared" si="87"/>
        <v>0</v>
      </c>
      <c r="I1098" s="11" t="b">
        <f t="shared" si="88"/>
        <v>0</v>
      </c>
      <c r="J1098" s="11" t="b">
        <f t="shared" si="89"/>
        <v>0</v>
      </c>
    </row>
    <row r="1099" spans="1:10" x14ac:dyDescent="0.25">
      <c r="A1099">
        <v>113</v>
      </c>
      <c r="B1099" t="s">
        <v>7</v>
      </c>
      <c r="C1099" s="3">
        <v>39978.733032407406</v>
      </c>
      <c r="D1099" s="3">
        <v>39978.754618055558</v>
      </c>
      <c r="E1099" s="2">
        <f t="shared" si="85"/>
        <v>2.1585648151813075E-2</v>
      </c>
      <c r="F1099" t="str">
        <f>CONCATENATE(INDEX(Telefonkönyv!$A$2:$A$63,MATCH('Hívások (3)'!A1099,Telefonkönyv!$C$2:$C$63,0))," ",INDEX(Telefonkönyv!$B$2:$B$63,MATCH('Hívások (3)'!A1099,Telefonkönyv!$C$2:$C$63,0)))</f>
        <v>Toldi Tamás ügyintéző</v>
      </c>
      <c r="G1099" s="5">
        <f t="shared" si="86"/>
        <v>2450</v>
      </c>
      <c r="H1099" s="11" t="b">
        <f t="shared" si="87"/>
        <v>0</v>
      </c>
      <c r="I1099" s="11" t="b">
        <f t="shared" si="88"/>
        <v>0</v>
      </c>
      <c r="J1099" s="11" t="b">
        <f t="shared" si="89"/>
        <v>0</v>
      </c>
    </row>
    <row r="1100" spans="1:10" x14ac:dyDescent="0.25">
      <c r="A1100">
        <v>103</v>
      </c>
      <c r="B1100" t="s">
        <v>10</v>
      </c>
      <c r="C1100" s="3">
        <v>39978.747349537036</v>
      </c>
      <c r="D1100" s="3">
        <v>39978.756562499999</v>
      </c>
      <c r="E1100" s="2">
        <f t="shared" si="85"/>
        <v>9.2129629629198462E-3</v>
      </c>
      <c r="F1100" t="str">
        <f>CONCATENATE(INDEX(Telefonkönyv!$A$2:$A$63,MATCH('Hívások (3)'!A1100,Telefonkönyv!$C$2:$C$63,0))," ",INDEX(Telefonkönyv!$B$2:$B$63,MATCH('Hívások (3)'!A1100,Telefonkönyv!$C$2:$C$63,0)))</f>
        <v>Faluhelyi Csaba ügyintéző</v>
      </c>
      <c r="G1100" s="5">
        <f t="shared" si="86"/>
        <v>1250</v>
      </c>
      <c r="H1100" s="11" t="b">
        <f t="shared" si="87"/>
        <v>0</v>
      </c>
      <c r="I1100" s="11" t="b">
        <f t="shared" si="88"/>
        <v>0</v>
      </c>
      <c r="J1100" s="11" t="b">
        <f t="shared" si="89"/>
        <v>0</v>
      </c>
    </row>
    <row r="1101" spans="1:10" x14ac:dyDescent="0.25">
      <c r="A1101">
        <v>145</v>
      </c>
      <c r="B1101" t="s">
        <v>12</v>
      </c>
      <c r="C1101" s="3">
        <v>39978.748032407406</v>
      </c>
      <c r="D1101" s="3">
        <v>39978.768287037034</v>
      </c>
      <c r="E1101" s="2">
        <f t="shared" si="85"/>
        <v>2.025462962774327E-2</v>
      </c>
      <c r="F1101" t="str">
        <f>CONCATENATE(INDEX(Telefonkönyv!$A$2:$A$63,MATCH('Hívások (3)'!A1101,Telefonkönyv!$C$2:$C$63,0))," ",INDEX(Telefonkönyv!$B$2:$B$63,MATCH('Hívások (3)'!A1101,Telefonkönyv!$C$2:$C$63,0)))</f>
        <v>Bednai Linda ügyintéző</v>
      </c>
      <c r="G1101" s="5">
        <f t="shared" si="86"/>
        <v>2300</v>
      </c>
      <c r="H1101" s="11" t="b">
        <f t="shared" si="87"/>
        <v>0</v>
      </c>
      <c r="I1101" s="11" t="b">
        <f t="shared" si="88"/>
        <v>0</v>
      </c>
      <c r="J1101" s="11" t="b">
        <f t="shared" si="89"/>
        <v>0</v>
      </c>
    </row>
    <row r="1102" spans="1:10" x14ac:dyDescent="0.25">
      <c r="A1102">
        <v>105</v>
      </c>
      <c r="B1102" t="s">
        <v>13</v>
      </c>
      <c r="C1102" s="3">
        <v>39978.748055555552</v>
      </c>
      <c r="D1102" s="3">
        <v>39978.756886574076</v>
      </c>
      <c r="E1102" s="2">
        <f t="shared" si="85"/>
        <v>8.8310185237787664E-3</v>
      </c>
      <c r="F1102" t="str">
        <f>CONCATENATE(INDEX(Telefonkönyv!$A$2:$A$63,MATCH('Hívások (3)'!A1102,Telefonkönyv!$C$2:$C$63,0))," ",INDEX(Telefonkönyv!$B$2:$B$63,MATCH('Hívások (3)'!A1102,Telefonkönyv!$C$2:$C$63,0)))</f>
        <v>Vadász Iván középvezető</v>
      </c>
      <c r="G1102" s="5">
        <f t="shared" si="86"/>
        <v>1085</v>
      </c>
      <c r="H1102" s="11" t="b">
        <f t="shared" si="87"/>
        <v>0</v>
      </c>
      <c r="I1102" s="11" t="b">
        <f t="shared" si="88"/>
        <v>0</v>
      </c>
      <c r="J1102" s="11" t="b">
        <f t="shared" si="89"/>
        <v>0</v>
      </c>
    </row>
    <row r="1103" spans="1:10" x14ac:dyDescent="0.25">
      <c r="A1103">
        <v>144</v>
      </c>
      <c r="B1103" t="s">
        <v>14</v>
      </c>
      <c r="C1103" s="3">
        <v>39978.749756944446</v>
      </c>
      <c r="D1103" s="3">
        <v>39978.756689814814</v>
      </c>
      <c r="E1103" s="2">
        <f t="shared" si="85"/>
        <v>6.9328703684732318E-3</v>
      </c>
      <c r="F1103" t="str">
        <f>CONCATENATE(INDEX(Telefonkönyv!$A$2:$A$63,MATCH('Hívások (3)'!A1103,Telefonkönyv!$C$2:$C$63,0))," ",INDEX(Telefonkönyv!$B$2:$B$63,MATCH('Hívások (3)'!A1103,Telefonkönyv!$C$2:$C$63,0)))</f>
        <v>Bózsing Gergely ügyintéző</v>
      </c>
      <c r="G1103" s="5">
        <f t="shared" si="86"/>
        <v>845</v>
      </c>
      <c r="H1103" s="11" t="b">
        <f t="shared" si="87"/>
        <v>0</v>
      </c>
      <c r="I1103" s="11" t="b">
        <f t="shared" si="88"/>
        <v>0</v>
      </c>
      <c r="J1103" s="11" t="b">
        <f t="shared" si="89"/>
        <v>0</v>
      </c>
    </row>
    <row r="1104" spans="1:10" x14ac:dyDescent="0.25">
      <c r="A1104">
        <v>156</v>
      </c>
      <c r="B1104" t="s">
        <v>7</v>
      </c>
      <c r="C1104" s="3">
        <v>39978.751030092593</v>
      </c>
      <c r="D1104" s="3">
        <v>39978.751238425924</v>
      </c>
      <c r="E1104" s="2">
        <f t="shared" si="85"/>
        <v>2.0833333110203966E-4</v>
      </c>
      <c r="F1104" t="str">
        <f>CONCATENATE(INDEX(Telefonkönyv!$A$2:$A$63,MATCH('Hívások (3)'!A1104,Telefonkönyv!$C$2:$C$63,0))," ",INDEX(Telefonkönyv!$B$2:$B$63,MATCH('Hívások (3)'!A1104,Telefonkönyv!$C$2:$C$63,0)))</f>
        <v>Ormai Nikolett ügyintéző</v>
      </c>
      <c r="G1104" s="5">
        <f t="shared" si="86"/>
        <v>125</v>
      </c>
      <c r="H1104" s="11" t="b">
        <f t="shared" si="87"/>
        <v>0</v>
      </c>
      <c r="I1104" s="11" t="b">
        <f t="shared" si="88"/>
        <v>0</v>
      </c>
      <c r="J1104" s="11" t="b">
        <f t="shared" si="89"/>
        <v>0</v>
      </c>
    </row>
    <row r="1105" spans="1:10" x14ac:dyDescent="0.25">
      <c r="A1105">
        <v>108</v>
      </c>
      <c r="B1105" t="s">
        <v>13</v>
      </c>
      <c r="C1105" s="3">
        <v>39978.752488425926</v>
      </c>
      <c r="D1105" s="3">
        <v>39978.765613425923</v>
      </c>
      <c r="E1105" s="2">
        <f t="shared" si="85"/>
        <v>1.3124999997671694E-2</v>
      </c>
      <c r="F1105" t="str">
        <f>CONCATENATE(INDEX(Telefonkönyv!$A$2:$A$63,MATCH('Hívások (3)'!A1105,Telefonkönyv!$C$2:$C$63,0))," ",INDEX(Telefonkönyv!$B$2:$B$63,MATCH('Hívások (3)'!A1105,Telefonkönyv!$C$2:$C$63,0)))</f>
        <v>Csurai Fruzsina ügyintéző</v>
      </c>
      <c r="G1105" s="5">
        <f t="shared" si="86"/>
        <v>1565</v>
      </c>
      <c r="H1105" s="11" t="b">
        <f t="shared" si="87"/>
        <v>0</v>
      </c>
      <c r="I1105" s="11" t="b">
        <f t="shared" si="88"/>
        <v>0</v>
      </c>
      <c r="J1105" s="11" t="b">
        <f t="shared" si="89"/>
        <v>0</v>
      </c>
    </row>
    <row r="1106" spans="1:10" x14ac:dyDescent="0.25">
      <c r="A1106">
        <v>135</v>
      </c>
      <c r="B1106" t="s">
        <v>13</v>
      </c>
      <c r="C1106" s="3">
        <v>39978.75509259259</v>
      </c>
      <c r="D1106" s="3">
        <v>39978.785300925927</v>
      </c>
      <c r="E1106" s="2">
        <f t="shared" si="85"/>
        <v>3.0208333337213844E-2</v>
      </c>
      <c r="F1106" t="str">
        <f>CONCATENATE(INDEX(Telefonkönyv!$A$2:$A$63,MATCH('Hívások (3)'!A1106,Telefonkönyv!$C$2:$C$63,0))," ",INDEX(Telefonkönyv!$B$2:$B$63,MATCH('Hívások (3)'!A1106,Telefonkönyv!$C$2:$C$63,0)))</f>
        <v>Laki Karola ügyintéző</v>
      </c>
      <c r="G1106" s="5">
        <f t="shared" si="86"/>
        <v>3565</v>
      </c>
      <c r="H1106" s="11" t="b">
        <f t="shared" si="87"/>
        <v>0</v>
      </c>
      <c r="I1106" s="11" t="b">
        <f t="shared" si="88"/>
        <v>0</v>
      </c>
      <c r="J1106" s="11" t="b">
        <f t="shared" si="89"/>
        <v>0</v>
      </c>
    </row>
    <row r="1107" spans="1:10" x14ac:dyDescent="0.25">
      <c r="A1107">
        <v>104</v>
      </c>
      <c r="B1107" t="s">
        <v>5</v>
      </c>
      <c r="C1107" s="3">
        <v>39978.758020833331</v>
      </c>
      <c r="D1107" s="3">
        <v>39978.79277777778</v>
      </c>
      <c r="E1107" s="2">
        <f t="shared" si="85"/>
        <v>3.475694444932742E-2</v>
      </c>
      <c r="F1107" t="str">
        <f>CONCATENATE(INDEX(Telefonkönyv!$A$2:$A$63,MATCH('Hívások (3)'!A1107,Telefonkönyv!$C$2:$C$63,0))," ",INDEX(Telefonkönyv!$B$2:$B$63,MATCH('Hívások (3)'!A1107,Telefonkönyv!$C$2:$C$63,0)))</f>
        <v>Laki Tamara ügyintéző</v>
      </c>
      <c r="G1107" s="5">
        <f t="shared" si="86"/>
        <v>4125</v>
      </c>
      <c r="H1107" s="11" t="b">
        <f t="shared" si="87"/>
        <v>0</v>
      </c>
      <c r="I1107" s="11" t="b">
        <f t="shared" si="88"/>
        <v>0</v>
      </c>
      <c r="J1107" s="11" t="b">
        <f t="shared" si="89"/>
        <v>0</v>
      </c>
    </row>
    <row r="1108" spans="1:10" x14ac:dyDescent="0.25">
      <c r="A1108">
        <v>153</v>
      </c>
      <c r="B1108" t="s">
        <v>7</v>
      </c>
      <c r="C1108" s="3">
        <v>39978.762569444443</v>
      </c>
      <c r="D1108" s="3">
        <v>39978.773020833331</v>
      </c>
      <c r="E1108" s="2">
        <f t="shared" si="85"/>
        <v>1.0451388887304347E-2</v>
      </c>
      <c r="F1108" t="str">
        <f>CONCATENATE(INDEX(Telefonkönyv!$A$2:$A$63,MATCH('Hívások (3)'!A1108,Telefonkönyv!$C$2:$C$63,0))," ",INDEX(Telefonkönyv!$B$2:$B$63,MATCH('Hívások (3)'!A1108,Telefonkönyv!$C$2:$C$63,0)))</f>
        <v>Bozsó Zsolt ügyintéző</v>
      </c>
      <c r="G1108" s="5">
        <f t="shared" si="86"/>
        <v>1250</v>
      </c>
      <c r="H1108" s="11" t="b">
        <f t="shared" si="87"/>
        <v>0</v>
      </c>
      <c r="I1108" s="11" t="b">
        <f t="shared" si="88"/>
        <v>0</v>
      </c>
      <c r="J1108" s="11" t="b">
        <f t="shared" si="89"/>
        <v>0</v>
      </c>
    </row>
    <row r="1109" spans="1:10" x14ac:dyDescent="0.25">
      <c r="A1109">
        <v>142</v>
      </c>
      <c r="B1109" t="s">
        <v>4</v>
      </c>
      <c r="C1109" s="3">
        <v>39978.767488425925</v>
      </c>
      <c r="D1109" s="3">
        <v>39978.772407407407</v>
      </c>
      <c r="E1109" s="2">
        <f t="shared" si="85"/>
        <v>4.9189814817509614E-3</v>
      </c>
      <c r="F1109" t="str">
        <f>CONCATENATE(INDEX(Telefonkönyv!$A$2:$A$63,MATCH('Hívások (3)'!A1109,Telefonkönyv!$C$2:$C$63,0))," ",INDEX(Telefonkönyv!$B$2:$B$63,MATCH('Hívások (3)'!A1109,Telefonkönyv!$C$2:$C$63,0)))</f>
        <v>Varkoly Lili ügyintéző</v>
      </c>
      <c r="G1109" s="5">
        <f t="shared" si="86"/>
        <v>620</v>
      </c>
      <c r="H1109" s="11" t="b">
        <f t="shared" si="87"/>
        <v>0</v>
      </c>
      <c r="I1109" s="11" t="b">
        <f t="shared" si="88"/>
        <v>0</v>
      </c>
      <c r="J1109" s="11" t="b">
        <f t="shared" si="89"/>
        <v>0</v>
      </c>
    </row>
    <row r="1110" spans="1:10" x14ac:dyDescent="0.25">
      <c r="A1110">
        <v>110</v>
      </c>
      <c r="B1110" t="s">
        <v>5</v>
      </c>
      <c r="C1110" s="3">
        <v>39978.767581018517</v>
      </c>
      <c r="D1110" s="3">
        <v>39978.808321759258</v>
      </c>
      <c r="E1110" s="2">
        <f t="shared" si="85"/>
        <v>4.0740740740147885E-2</v>
      </c>
      <c r="F1110" t="str">
        <f>CONCATENATE(INDEX(Telefonkönyv!$A$2:$A$63,MATCH('Hívások (3)'!A1110,Telefonkönyv!$C$2:$C$63,0))," ",INDEX(Telefonkönyv!$B$2:$B$63,MATCH('Hívások (3)'!A1110,Telefonkönyv!$C$2:$C$63,0)))</f>
        <v>Tóth Tímea középvezető</v>
      </c>
      <c r="G1110" s="5">
        <f t="shared" si="86"/>
        <v>4765</v>
      </c>
      <c r="H1110" s="11" t="b">
        <f t="shared" si="87"/>
        <v>0</v>
      </c>
      <c r="I1110" s="11" t="b">
        <f t="shared" si="88"/>
        <v>0</v>
      </c>
      <c r="J1110" s="11" t="b">
        <f t="shared" si="89"/>
        <v>0</v>
      </c>
    </row>
    <row r="1111" spans="1:10" x14ac:dyDescent="0.25">
      <c r="A1111">
        <v>161</v>
      </c>
      <c r="B1111" t="s">
        <v>9</v>
      </c>
      <c r="C1111" s="3">
        <v>39978.769525462965</v>
      </c>
      <c r="D1111" s="3">
        <v>39978.799895833334</v>
      </c>
      <c r="E1111" s="2">
        <f t="shared" si="85"/>
        <v>3.0370370368473232E-2</v>
      </c>
      <c r="F1111" t="str">
        <f>CONCATENATE(INDEX(Telefonkönyv!$A$2:$A$63,MATCH('Hívások (3)'!A1111,Telefonkönyv!$C$2:$C$63,0))," ",INDEX(Telefonkönyv!$B$2:$B$63,MATCH('Hívások (3)'!A1111,Telefonkönyv!$C$2:$C$63,0)))</f>
        <v>Gál Pál ügyintéző</v>
      </c>
      <c r="G1111" s="5">
        <f t="shared" si="86"/>
        <v>3350</v>
      </c>
      <c r="H1111" s="11" t="b">
        <f t="shared" si="87"/>
        <v>0</v>
      </c>
      <c r="I1111" s="11" t="b">
        <f t="shared" si="88"/>
        <v>0</v>
      </c>
      <c r="J1111" s="11" t="b">
        <f t="shared" si="89"/>
        <v>0</v>
      </c>
    </row>
    <row r="1112" spans="1:10" x14ac:dyDescent="0.25">
      <c r="A1112">
        <v>141</v>
      </c>
      <c r="B1112" t="s">
        <v>10</v>
      </c>
      <c r="C1112" s="3">
        <v>39978.771747685183</v>
      </c>
      <c r="D1112" s="3">
        <v>39978.78974537037</v>
      </c>
      <c r="E1112" s="2">
        <f t="shared" si="85"/>
        <v>1.7997685186855961E-2</v>
      </c>
      <c r="F1112" t="str">
        <f>CONCATENATE(INDEX(Telefonkönyv!$A$2:$A$63,MATCH('Hívások (3)'!A1112,Telefonkönyv!$C$2:$C$63,0))," ",INDEX(Telefonkönyv!$B$2:$B$63,MATCH('Hívások (3)'!A1112,Telefonkönyv!$C$2:$C$63,0)))</f>
        <v>Harmath Szabolcs ügyintéző</v>
      </c>
      <c r="G1112" s="5">
        <f t="shared" si="86"/>
        <v>2270</v>
      </c>
      <c r="H1112" s="11" t="b">
        <f t="shared" si="87"/>
        <v>0</v>
      </c>
      <c r="I1112" s="11" t="b">
        <f t="shared" si="88"/>
        <v>0</v>
      </c>
      <c r="J1112" s="11" t="b">
        <f t="shared" si="89"/>
        <v>0</v>
      </c>
    </row>
    <row r="1113" spans="1:10" x14ac:dyDescent="0.25">
      <c r="A1113">
        <v>151</v>
      </c>
      <c r="B1113" t="s">
        <v>15</v>
      </c>
      <c r="C1113" s="3">
        <v>39978.772314814814</v>
      </c>
      <c r="D1113" s="3">
        <v>39978.806307870371</v>
      </c>
      <c r="E1113" s="2">
        <f t="shared" si="85"/>
        <v>3.3993055556493346E-2</v>
      </c>
      <c r="F1113" t="str">
        <f>CONCATENATE(INDEX(Telefonkönyv!$A$2:$A$63,MATCH('Hívások (3)'!A1113,Telefonkönyv!$C$2:$C$63,0))," ",INDEX(Telefonkönyv!$B$2:$B$63,MATCH('Hívások (3)'!A1113,Telefonkönyv!$C$2:$C$63,0)))</f>
        <v>Lovas Helga ügyintéző</v>
      </c>
      <c r="G1113" s="5">
        <f t="shared" si="86"/>
        <v>4225</v>
      </c>
      <c r="H1113" s="11" t="b">
        <f t="shared" si="87"/>
        <v>0</v>
      </c>
      <c r="I1113" s="11" t="b">
        <f t="shared" si="88"/>
        <v>0</v>
      </c>
      <c r="J1113" s="11" t="b">
        <f t="shared" si="89"/>
        <v>0</v>
      </c>
    </row>
    <row r="1114" spans="1:10" x14ac:dyDescent="0.25">
      <c r="A1114">
        <v>101</v>
      </c>
      <c r="B1114" t="s">
        <v>11</v>
      </c>
      <c r="C1114" s="3">
        <v>39978.772592592592</v>
      </c>
      <c r="D1114" s="3">
        <v>39978.78634259259</v>
      </c>
      <c r="E1114" s="2">
        <f t="shared" si="85"/>
        <v>1.374999999825377E-2</v>
      </c>
      <c r="F1114" t="str">
        <f>CONCATENATE(INDEX(Telefonkönyv!$A$2:$A$63,MATCH('Hívások (3)'!A1114,Telefonkönyv!$C$2:$C$63,0))," ",INDEX(Telefonkönyv!$B$2:$B$63,MATCH('Hívások (3)'!A1114,Telefonkönyv!$C$2:$C$63,0)))</f>
        <v>Szatmári Miklós ügyintéző</v>
      </c>
      <c r="G1114" s="5">
        <f t="shared" si="86"/>
        <v>1645</v>
      </c>
      <c r="H1114" s="11" t="b">
        <f t="shared" si="87"/>
        <v>0</v>
      </c>
      <c r="I1114" s="11" t="b">
        <f t="shared" si="88"/>
        <v>0</v>
      </c>
      <c r="J1114" s="11" t="b">
        <f t="shared" si="89"/>
        <v>0</v>
      </c>
    </row>
    <row r="1115" spans="1:10" x14ac:dyDescent="0.25">
      <c r="A1115">
        <v>121</v>
      </c>
      <c r="B1115" t="s">
        <v>7</v>
      </c>
      <c r="C1115" s="3">
        <v>39978.773182870369</v>
      </c>
      <c r="D1115" s="3">
        <v>39978.774930555555</v>
      </c>
      <c r="E1115" s="2">
        <f t="shared" si="85"/>
        <v>1.747685186273884E-3</v>
      </c>
      <c r="F1115" t="str">
        <f>CONCATENATE(INDEX(Telefonkönyv!$A$2:$A$63,MATCH('Hívások (3)'!A1115,Telefonkönyv!$C$2:$C$63,0))," ",INDEX(Telefonkönyv!$B$2:$B$63,MATCH('Hívások (3)'!A1115,Telefonkönyv!$C$2:$C$63,0)))</f>
        <v>Palles Katalin ügyintéző</v>
      </c>
      <c r="G1115" s="5">
        <f t="shared" si="86"/>
        <v>275</v>
      </c>
      <c r="H1115" s="11" t="b">
        <f t="shared" si="87"/>
        <v>0</v>
      </c>
      <c r="I1115" s="11" t="b">
        <f t="shared" si="88"/>
        <v>0</v>
      </c>
      <c r="J1115" s="11" t="b">
        <f t="shared" si="89"/>
        <v>0</v>
      </c>
    </row>
    <row r="1116" spans="1:10" x14ac:dyDescent="0.25">
      <c r="A1116">
        <v>130</v>
      </c>
      <c r="B1116" t="s">
        <v>10</v>
      </c>
      <c r="C1116" s="3">
        <v>39978.774641203701</v>
      </c>
      <c r="D1116" s="3">
        <v>39978.788055555553</v>
      </c>
      <c r="E1116" s="2">
        <f t="shared" si="85"/>
        <v>1.3414351851679385E-2</v>
      </c>
      <c r="F1116" t="str">
        <f>CONCATENATE(INDEX(Telefonkönyv!$A$2:$A$63,MATCH('Hívások (3)'!A1116,Telefonkönyv!$C$2:$C$63,0))," ",INDEX(Telefonkönyv!$B$2:$B$63,MATCH('Hívások (3)'!A1116,Telefonkönyv!$C$2:$C$63,0)))</f>
        <v>Gál Zsuzsa ügyintéző</v>
      </c>
      <c r="G1116" s="5">
        <f t="shared" si="86"/>
        <v>1760</v>
      </c>
      <c r="H1116" s="11" t="b">
        <f t="shared" si="87"/>
        <v>0</v>
      </c>
      <c r="I1116" s="11" t="b">
        <f t="shared" si="88"/>
        <v>0</v>
      </c>
      <c r="J1116" s="11" t="b">
        <f t="shared" si="89"/>
        <v>0</v>
      </c>
    </row>
    <row r="1117" spans="1:10" x14ac:dyDescent="0.25">
      <c r="A1117">
        <v>144</v>
      </c>
      <c r="B1117" t="s">
        <v>14</v>
      </c>
      <c r="C1117" s="3">
        <v>39978.776469907411</v>
      </c>
      <c r="D1117" s="3">
        <v>39978.795046296298</v>
      </c>
      <c r="E1117" s="2">
        <f t="shared" si="85"/>
        <v>1.8576388887595385E-2</v>
      </c>
      <c r="F1117" t="str">
        <f>CONCATENATE(INDEX(Telefonkönyv!$A$2:$A$63,MATCH('Hívások (3)'!A1117,Telefonkönyv!$C$2:$C$63,0))," ",INDEX(Telefonkönyv!$B$2:$B$63,MATCH('Hívások (3)'!A1117,Telefonkönyv!$C$2:$C$63,0)))</f>
        <v>Bózsing Gergely ügyintéző</v>
      </c>
      <c r="G1117" s="5">
        <f t="shared" si="86"/>
        <v>2205</v>
      </c>
      <c r="H1117" s="11" t="b">
        <f t="shared" si="87"/>
        <v>0</v>
      </c>
      <c r="I1117" s="11" t="b">
        <f t="shared" si="88"/>
        <v>0</v>
      </c>
      <c r="J1117" s="11" t="b">
        <f t="shared" si="89"/>
        <v>0</v>
      </c>
    </row>
    <row r="1118" spans="1:10" x14ac:dyDescent="0.25">
      <c r="A1118">
        <v>119</v>
      </c>
      <c r="B1118" t="s">
        <v>10</v>
      </c>
      <c r="C1118" s="3">
        <v>39978.777430555558</v>
      </c>
      <c r="D1118" s="3">
        <v>39978.803437499999</v>
      </c>
      <c r="E1118" s="2">
        <f t="shared" si="85"/>
        <v>2.6006944441178348E-2</v>
      </c>
      <c r="F1118" t="str">
        <f>CONCATENATE(INDEX(Telefonkönyv!$A$2:$A$63,MATCH('Hívások (3)'!A1118,Telefonkönyv!$C$2:$C$63,0))," ",INDEX(Telefonkönyv!$B$2:$B$63,MATCH('Hívások (3)'!A1118,Telefonkönyv!$C$2:$C$63,0)))</f>
        <v>Kövér Krisztina ügyintéző</v>
      </c>
      <c r="G1118" s="5">
        <f t="shared" si="86"/>
        <v>3290</v>
      </c>
      <c r="H1118" s="11" t="b">
        <f t="shared" si="87"/>
        <v>0</v>
      </c>
      <c r="I1118" s="11" t="b">
        <f t="shared" si="88"/>
        <v>0</v>
      </c>
      <c r="J1118" s="11" t="b">
        <f t="shared" si="89"/>
        <v>0</v>
      </c>
    </row>
    <row r="1119" spans="1:10" x14ac:dyDescent="0.25">
      <c r="A1119">
        <v>117</v>
      </c>
      <c r="B1119" t="s">
        <v>5</v>
      </c>
      <c r="C1119" s="3">
        <v>39978.780844907407</v>
      </c>
      <c r="D1119" s="3">
        <v>39978.802384259259</v>
      </c>
      <c r="E1119" s="2">
        <f t="shared" si="85"/>
        <v>2.1539351851970423E-2</v>
      </c>
      <c r="F1119" t="str">
        <f>CONCATENATE(INDEX(Telefonkönyv!$A$2:$A$63,MATCH('Hívások (3)'!A1119,Telefonkönyv!$C$2:$C$63,0))," ",INDEX(Telefonkönyv!$B$2:$B$63,MATCH('Hívások (3)'!A1119,Telefonkönyv!$C$2:$C$63,0)))</f>
        <v>Ordasi Judit ügyintéző</v>
      </c>
      <c r="G1119" s="5">
        <f t="shared" si="86"/>
        <v>2605</v>
      </c>
      <c r="H1119" s="11" t="b">
        <f t="shared" si="87"/>
        <v>0</v>
      </c>
      <c r="I1119" s="11" t="b">
        <f t="shared" si="88"/>
        <v>0</v>
      </c>
      <c r="J1119" s="11" t="b">
        <f t="shared" si="89"/>
        <v>0</v>
      </c>
    </row>
  </sheetData>
  <mergeCells count="2">
    <mergeCell ref="S16:W16"/>
    <mergeCell ref="S17:W17"/>
  </mergeCells>
  <conditionalFormatting sqref="A2:G1119">
    <cfRule type="expression" dxfId="2" priority="1">
      <formula>OR(OR(HOUR($C2)+VLOOKUP($B2,$S$2:$T$13,2,FALSE)&gt;17,AND(HOUR($C2)+VLOOKUP($B2,$S$2:$T$13,2,FALSE)=17,OR(MINUTE($C2)&gt;0,SECOND($C2)&gt;0)),HOUR($D2)+VLOOKUP($B2,$S$2:$T$13,2,FALSE)&lt;9))</formula>
    </cfRule>
    <cfRule type="expression" dxfId="1" priority="2">
      <formula>AND( OR( HOUR($C2)+VLOOKUP($B2,$S$2:$T$13,2,FALSE)&lt;17, AND(HOUR($C2)+VLOOKUP($B2,$S$2:$T$13,2,FALSE)=17,MINUTE($C2)=0,SECOND($C2)=0) ), AND( HOUR($D2)+VLOOKUP($B2,$S$2:$T$13,2,FALSE)=17, OR(MINUTE($D2)&lt;&gt;0,SECOND($D2)&lt;&gt;0) ) )</formula>
    </cfRule>
    <cfRule type="expression" dxfId="0" priority="3">
      <formula>AND(HOUR($C2)+VLOOKUP($B2,$S$2:$T$13,2,FALSE)&lt;9,HOUR($D2)+VLOOKUP($B2,$S$2:$T$13,2,FALSE)&gt;=9)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workbookViewId="0">
      <pane ySplit="1" topLeftCell="A64" activePane="bottomLeft" state="frozen"/>
      <selection pane="bottomLeft" activeCell="A78" sqref="A78:G78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9.28515625" bestFit="1" customWidth="1"/>
    <col min="4" max="4" width="22.42578125" customWidth="1"/>
    <col min="5" max="5" width="10.28515625" customWidth="1"/>
    <col min="6" max="6" width="14.140625" customWidth="1"/>
    <col min="7" max="7" width="14.7109375" customWidth="1"/>
  </cols>
  <sheetData>
    <row r="1" spans="1:7" s="1" customFormat="1" ht="56.25" x14ac:dyDescent="0.25">
      <c r="A1" s="1" t="s">
        <v>20</v>
      </c>
      <c r="B1" s="1" t="s">
        <v>83</v>
      </c>
      <c r="C1" s="1" t="s">
        <v>0</v>
      </c>
      <c r="D1" s="1" t="s">
        <v>87</v>
      </c>
      <c r="E1" s="1" t="s">
        <v>91</v>
      </c>
      <c r="F1" s="1" t="s">
        <v>92</v>
      </c>
      <c r="G1" s="1" t="s">
        <v>93</v>
      </c>
    </row>
    <row r="2" spans="1:7" x14ac:dyDescent="0.25">
      <c r="A2" t="s">
        <v>21</v>
      </c>
      <c r="B2" t="s">
        <v>84</v>
      </c>
      <c r="C2">
        <v>146</v>
      </c>
      <c r="D2" t="str">
        <f>IF(B2="ügyintéző",INDEX(Hívások!$B$2:$B$1119,MATCH(C2,Hívások!$A$2:$A$1119,0)),"")</f>
        <v/>
      </c>
      <c r="E2">
        <f>COUNTIF(Hívások!$A$2:$A$1119,C2)</f>
        <v>16</v>
      </c>
      <c r="F2" s="2">
        <f>SUMIF(Hívások!$A$2:$A$1119,$C2,Hívások!E$2:E$1119)</f>
        <v>0.33575231482245727</v>
      </c>
      <c r="G2" s="5">
        <f>SUMIF(Hívások!$A$2:$A$1119,$C2,Hívások!G$2:G$1119)</f>
        <v>39455</v>
      </c>
    </row>
    <row r="3" spans="1:7" x14ac:dyDescent="0.25">
      <c r="A3" t="s">
        <v>22</v>
      </c>
      <c r="B3" t="s">
        <v>84</v>
      </c>
      <c r="C3">
        <v>147</v>
      </c>
      <c r="D3" t="str">
        <f>IF(B3="ügyintéző",INDEX(Hívások!$B$2:$B$1119,MATCH(C3,Hívások!$A$2:$A$1119,0)),"")</f>
        <v/>
      </c>
      <c r="E3">
        <f>COUNTIF(Hívások!$A$2:$A$1119,C3)</f>
        <v>8</v>
      </c>
      <c r="F3" s="2">
        <f>SUMIF(Hívások!$A$2:$A$1119,$C3,Hívások!E$2:E$1119)</f>
        <v>0.20050925927353092</v>
      </c>
      <c r="G3" s="5">
        <f>SUMIF(Hívások!$A$2:$A$1119,$C3,Hívások!G$2:G$1119)</f>
        <v>23335</v>
      </c>
    </row>
    <row r="4" spans="1:7" x14ac:dyDescent="0.25">
      <c r="A4" t="s">
        <v>23</v>
      </c>
      <c r="B4" t="s">
        <v>85</v>
      </c>
      <c r="C4">
        <v>129</v>
      </c>
      <c r="D4" t="str">
        <f>IF(B4="ügyintéző",INDEX(Hívások!$B$2:$B$1119,MATCH(C4,Hívások!$A$2:$A$1119,0)),"")</f>
        <v/>
      </c>
      <c r="E4">
        <f>COUNTIF(Hívások!$A$2:$A$1119,C4)</f>
        <v>24</v>
      </c>
      <c r="F4" s="2">
        <f>SUMIF(Hívások!$A$2:$A$1119,$C4,Hívások!E$2:E$1119)</f>
        <v>0.49136574076692341</v>
      </c>
      <c r="G4" s="5">
        <f>SUMIF(Hívások!$A$2:$A$1119,$C4,Hívások!G$2:G$1119)</f>
        <v>56805</v>
      </c>
    </row>
    <row r="5" spans="1:7" x14ac:dyDescent="0.25">
      <c r="A5" t="s">
        <v>24</v>
      </c>
      <c r="B5" t="s">
        <v>85</v>
      </c>
      <c r="C5">
        <v>149</v>
      </c>
      <c r="D5" t="str">
        <f>IF(B5="ügyintéző",INDEX(Hívások!$B$2:$B$1119,MATCH(C5,Hívások!$A$2:$A$1119,0)),"")</f>
        <v/>
      </c>
      <c r="E5">
        <f>COUNTIF(Hívások!$A$2:$A$1119,C5)</f>
        <v>11</v>
      </c>
      <c r="F5" s="2">
        <f>SUMIF(Hívások!$A$2:$A$1119,$C5,Hívások!E$2:E$1119)</f>
        <v>0.22575231481459923</v>
      </c>
      <c r="G5" s="5">
        <f>SUMIF(Hívások!$A$2:$A$1119,$C5,Hívások!G$2:G$1119)</f>
        <v>26400</v>
      </c>
    </row>
    <row r="6" spans="1:7" x14ac:dyDescent="0.25">
      <c r="A6" t="s">
        <v>25</v>
      </c>
      <c r="B6" t="s">
        <v>85</v>
      </c>
      <c r="C6">
        <v>148</v>
      </c>
      <c r="D6" t="str">
        <f>IF(B6="ügyintéző",INDEX(Hívások!$B$2:$B$1119,MATCH(C6,Hívások!$A$2:$A$1119,0)),"")</f>
        <v/>
      </c>
      <c r="E6">
        <f>COUNTIF(Hívások!$A$2:$A$1119,C6)</f>
        <v>26</v>
      </c>
      <c r="F6" s="2">
        <f>SUMIF(Hívások!$A$2:$A$1119,$C6,Hívások!E$2:E$1119)</f>
        <v>0.48611111111677019</v>
      </c>
      <c r="G6" s="5">
        <f>SUMIF(Hívások!$A$2:$A$1119,$C6,Hívások!G$2:G$1119)</f>
        <v>57020</v>
      </c>
    </row>
    <row r="7" spans="1:7" x14ac:dyDescent="0.25">
      <c r="A7" t="s">
        <v>26</v>
      </c>
      <c r="B7" t="s">
        <v>85</v>
      </c>
      <c r="C7">
        <v>158</v>
      </c>
      <c r="D7" t="str">
        <f>IF(B7="ügyintéző",INDEX(Hívások!$B$2:$B$1119,MATCH(C7,Hívások!$A$2:$A$1119,0)),"")</f>
        <v/>
      </c>
      <c r="E7">
        <f>COUNTIF(Hívások!$A$2:$A$1119,C7)</f>
        <v>24</v>
      </c>
      <c r="F7" s="2">
        <f>SUMIF(Hívások!$A$2:$A$1119,$C7,Hívások!E$2:E$1119)</f>
        <v>0.45001157408114523</v>
      </c>
      <c r="G7" s="5">
        <f>SUMIF(Hívások!$A$2:$A$1119,$C7,Hívások!G$2:G$1119)</f>
        <v>53190</v>
      </c>
    </row>
    <row r="8" spans="1:7" x14ac:dyDescent="0.25">
      <c r="A8" t="s">
        <v>27</v>
      </c>
      <c r="B8" t="s">
        <v>85</v>
      </c>
      <c r="C8">
        <v>110</v>
      </c>
      <c r="D8" t="str">
        <f>IF(B8="ügyintéző",INDEX(Hívások!$B$2:$B$1119,MATCH(C8,Hívások!$A$2:$A$1119,0)),"")</f>
        <v/>
      </c>
      <c r="E8">
        <f>COUNTIF(Hívások!$A$2:$A$1119,C8)</f>
        <v>23</v>
      </c>
      <c r="F8" s="2">
        <f>SUMIF(Hívások!$A$2:$A$1119,$C8,Hívások!E$2:E$1119)</f>
        <v>0.46394675927149365</v>
      </c>
      <c r="G8" s="5">
        <f>SUMIF(Hívások!$A$2:$A$1119,$C8,Hívások!G$2:G$1119)</f>
        <v>54960</v>
      </c>
    </row>
    <row r="9" spans="1:7" x14ac:dyDescent="0.25">
      <c r="A9" t="s">
        <v>28</v>
      </c>
      <c r="B9" t="s">
        <v>85</v>
      </c>
      <c r="C9">
        <v>105</v>
      </c>
      <c r="D9" t="str">
        <f>IF(B9="ügyintéző",INDEX(Hívások!$B$2:$B$1119,MATCH(C9,Hívások!$A$2:$A$1119,0)),"")</f>
        <v/>
      </c>
      <c r="E9">
        <f>COUNTIF(Hívások!$A$2:$A$1119,C9)</f>
        <v>12</v>
      </c>
      <c r="F9" s="2">
        <f>SUMIF(Hívások!$A$2:$A$1119,$C9,Hívások!E$2:E$1119)</f>
        <v>0.22729166666977108</v>
      </c>
      <c r="G9" s="5">
        <f>SUMIF(Hívások!$A$2:$A$1119,$C9,Hívások!G$2:G$1119)</f>
        <v>27230</v>
      </c>
    </row>
    <row r="10" spans="1:7" x14ac:dyDescent="0.25">
      <c r="A10" t="s">
        <v>29</v>
      </c>
      <c r="B10" t="s">
        <v>86</v>
      </c>
      <c r="C10">
        <v>131</v>
      </c>
      <c r="D10" t="str">
        <f>IF(B10="ügyintéző",INDEX(Hívások!$B$2:$B$1119,MATCH(C10,Hívások!$A$2:$A$1119,0)),"")</f>
        <v>Brazília</v>
      </c>
      <c r="E10">
        <f>COUNTIF(Hívások!$A$2:$A$1119,C10)</f>
        <v>17</v>
      </c>
      <c r="F10" s="2">
        <f>SUMIF(Hívások!$A$2:$A$1119,$C10,Hívások!E$2:E$1119)</f>
        <v>0.4051851851909305</v>
      </c>
      <c r="G10" s="5">
        <f>SUMIF(Hívások!$A$2:$A$1119,$C10,Hívások!G$2:G$1119)</f>
        <v>48125</v>
      </c>
    </row>
    <row r="11" spans="1:7" x14ac:dyDescent="0.25">
      <c r="A11" t="s">
        <v>30</v>
      </c>
      <c r="B11" t="s">
        <v>86</v>
      </c>
      <c r="C11">
        <v>111</v>
      </c>
      <c r="D11" t="str">
        <f>IF(B11="ügyintéző",INDEX(Hívások!$B$2:$B$1119,MATCH(C11,Hívások!$A$2:$A$1119,0)),"")</f>
        <v>Chile</v>
      </c>
      <c r="E11">
        <f>COUNTIF(Hívások!$A$2:$A$1119,C11)</f>
        <v>10</v>
      </c>
      <c r="F11" s="2">
        <f>SUMIF(Hívások!$A$2:$A$1119,$C11,Hívások!E$2:E$1119)</f>
        <v>0.16233796295273351</v>
      </c>
      <c r="G11" s="5">
        <f>SUMIF(Hívások!$A$2:$A$1119,$C11,Hívások!G$2:G$1119)</f>
        <v>20745</v>
      </c>
    </row>
    <row r="12" spans="1:7" x14ac:dyDescent="0.25">
      <c r="A12" t="s">
        <v>31</v>
      </c>
      <c r="B12" t="s">
        <v>86</v>
      </c>
      <c r="C12">
        <v>114</v>
      </c>
      <c r="D12" t="str">
        <f>IF(B12="ügyintéző",INDEX(Hívások!$B$2:$B$1119,MATCH(C12,Hívások!$A$2:$A$1119,0)),"")</f>
        <v>Paraguay</v>
      </c>
      <c r="E12">
        <f>COUNTIF(Hívások!$A$2:$A$1119,C12)</f>
        <v>27</v>
      </c>
      <c r="F12" s="2">
        <f>SUMIF(Hívások!$A$2:$A$1119,$C12,Hívások!E$2:E$1119)</f>
        <v>0.41444444446096895</v>
      </c>
      <c r="G12" s="5">
        <f>SUMIF(Hívások!$A$2:$A$1119,$C12,Hívások!G$2:G$1119)</f>
        <v>49775</v>
      </c>
    </row>
    <row r="13" spans="1:7" x14ac:dyDescent="0.25">
      <c r="A13" t="s">
        <v>32</v>
      </c>
      <c r="B13" t="s">
        <v>86</v>
      </c>
      <c r="C13">
        <v>145</v>
      </c>
      <c r="D13" t="str">
        <f>IF(B13="ügyintéző",INDEX(Hívások!$B$2:$B$1119,MATCH(C13,Hívások!$A$2:$A$1119,0)),"")</f>
        <v>Suriname</v>
      </c>
      <c r="E13">
        <f>COUNTIF(Hívások!$A$2:$A$1119,C13)</f>
        <v>21</v>
      </c>
      <c r="F13" s="2">
        <f>SUMIF(Hívások!$A$2:$A$1119,$C13,Hívások!E$2:E$1119)</f>
        <v>0.40862268519413192</v>
      </c>
      <c r="G13" s="5">
        <f>SUMIF(Hívások!$A$2:$A$1119,$C13,Hívások!G$2:G$1119)</f>
        <v>45975</v>
      </c>
    </row>
    <row r="14" spans="1:7" x14ac:dyDescent="0.25">
      <c r="A14" t="s">
        <v>33</v>
      </c>
      <c r="B14" t="s">
        <v>86</v>
      </c>
      <c r="C14">
        <v>137</v>
      </c>
      <c r="D14" t="str">
        <f>IF(B14="ügyintéző",INDEX(Hívások!$B$2:$B$1119,MATCH(C14,Hívások!$A$2:$A$1119,0)),"")</f>
        <v>Kolumbia</v>
      </c>
      <c r="E14">
        <f>COUNTIF(Hívások!$A$2:$A$1119,C14)</f>
        <v>12</v>
      </c>
      <c r="F14" s="2">
        <f>SUMIF(Hívások!$A$2:$A$1119,$C14,Hívások!E$2:E$1119)</f>
        <v>0.24406249999447027</v>
      </c>
      <c r="G14" s="5">
        <f>SUMIF(Hívások!$A$2:$A$1119,$C14,Hívások!G$2:G$1119)</f>
        <v>27450</v>
      </c>
    </row>
    <row r="15" spans="1:7" x14ac:dyDescent="0.25">
      <c r="A15" t="s">
        <v>34</v>
      </c>
      <c r="B15" t="s">
        <v>86</v>
      </c>
      <c r="C15">
        <v>144</v>
      </c>
      <c r="D15" t="str">
        <f>IF(B15="ügyintéző",INDEX(Hívások!$B$2:$B$1119,MATCH(C15,Hívások!$A$2:$A$1119,0)),"")</f>
        <v>Uruguay</v>
      </c>
      <c r="E15">
        <f>COUNTIF(Hívások!$A$2:$A$1119,C15)</f>
        <v>26</v>
      </c>
      <c r="F15" s="2">
        <f>SUMIF(Hívások!$A$2:$A$1119,$C15,Hívások!E$2:E$1119)</f>
        <v>0.53521990740409819</v>
      </c>
      <c r="G15" s="5">
        <f>SUMIF(Hívások!$A$2:$A$1119,$C15,Hívások!G$2:G$1119)</f>
        <v>63570</v>
      </c>
    </row>
    <row r="16" spans="1:7" x14ac:dyDescent="0.25">
      <c r="A16" t="s">
        <v>35</v>
      </c>
      <c r="B16" t="s">
        <v>86</v>
      </c>
      <c r="C16">
        <v>154</v>
      </c>
      <c r="D16" t="str">
        <f>IF(B16="ügyintéző",INDEX(Hívások!$B$2:$B$1119,MATCH(C16,Hívások!$A$2:$A$1119,0)),"")</f>
        <v>Argentína</v>
      </c>
      <c r="E16">
        <f>COUNTIF(Hívások!$A$2:$A$1119,C16)</f>
        <v>6</v>
      </c>
      <c r="F16" s="2">
        <f>SUMIF(Hívások!$A$2:$A$1119,$C16,Hívások!E$2:E$1119)</f>
        <v>7.6331018513883464E-2</v>
      </c>
      <c r="G16" s="5">
        <f>SUMIF(Hívások!$A$2:$A$1119,$C16,Hívások!G$2:G$1119)</f>
        <v>9310</v>
      </c>
    </row>
    <row r="17" spans="1:7" x14ac:dyDescent="0.25">
      <c r="A17" t="s">
        <v>36</v>
      </c>
      <c r="B17" t="s">
        <v>86</v>
      </c>
      <c r="C17">
        <v>153</v>
      </c>
      <c r="D17" t="str">
        <f>IF(B17="ügyintéző",INDEX(Hívások!$B$2:$B$1119,MATCH(C17,Hívások!$A$2:$A$1119,0)),"")</f>
        <v>Venezuela</v>
      </c>
      <c r="E17">
        <f>COUNTIF(Hívások!$A$2:$A$1119,C17)</f>
        <v>12</v>
      </c>
      <c r="F17" s="2">
        <f>SUMIF(Hívások!$A$2:$A$1119,$C17,Hívások!E$2:E$1119)</f>
        <v>0.26819444444117835</v>
      </c>
      <c r="G17" s="5">
        <f>SUMIF(Hívások!$A$2:$A$1119,$C17,Hívások!G$2:G$1119)</f>
        <v>30075</v>
      </c>
    </row>
    <row r="18" spans="1:7" x14ac:dyDescent="0.25">
      <c r="A18" t="s">
        <v>37</v>
      </c>
      <c r="B18" t="s">
        <v>86</v>
      </c>
      <c r="C18">
        <v>155</v>
      </c>
      <c r="D18" t="str">
        <f>IF(B18="ügyintéző",INDEX(Hívások!$B$2:$B$1119,MATCH(C18,Hívások!$A$2:$A$1119,0)),"")</f>
        <v>Kolumbia</v>
      </c>
      <c r="E18">
        <f>COUNTIF(Hívások!$A$2:$A$1119,C18)</f>
        <v>25</v>
      </c>
      <c r="F18" s="2">
        <f>SUMIF(Hívások!$A$2:$A$1119,$C18,Hívások!E$2:E$1119)</f>
        <v>0.38248842592292931</v>
      </c>
      <c r="G18" s="5">
        <f>SUMIF(Hívások!$A$2:$A$1119,$C18,Hívások!G$2:G$1119)</f>
        <v>43550</v>
      </c>
    </row>
    <row r="19" spans="1:7" x14ac:dyDescent="0.25">
      <c r="A19" t="s">
        <v>38</v>
      </c>
      <c r="B19" t="s">
        <v>86</v>
      </c>
      <c r="C19">
        <v>138</v>
      </c>
      <c r="D19" t="str">
        <f>IF(B19="ügyintéző",INDEX(Hívások!$B$2:$B$1119,MATCH(C19,Hívások!$A$2:$A$1119,0)),"")</f>
        <v>Brazília</v>
      </c>
      <c r="E19">
        <f>COUNTIF(Hívások!$A$2:$A$1119,C19)</f>
        <v>9</v>
      </c>
      <c r="F19" s="2">
        <f>SUMIF(Hívások!$A$2:$A$1119,$C19,Hívások!E$2:E$1119)</f>
        <v>0.1708101851909305</v>
      </c>
      <c r="G19" s="5">
        <f>SUMIF(Hívások!$A$2:$A$1119,$C19,Hívások!G$2:G$1119)</f>
        <v>20485</v>
      </c>
    </row>
    <row r="20" spans="1:7" x14ac:dyDescent="0.25">
      <c r="A20" t="s">
        <v>39</v>
      </c>
      <c r="B20" t="s">
        <v>86</v>
      </c>
      <c r="C20">
        <v>108</v>
      </c>
      <c r="D20" t="str">
        <f>IF(B20="ügyintéző",INDEX(Hívások!$B$2:$B$1119,MATCH(C20,Hívások!$A$2:$A$1119,0)),"")</f>
        <v>Ecuador</v>
      </c>
      <c r="E20">
        <f>COUNTIF(Hívások!$A$2:$A$1119,C20)</f>
        <v>20</v>
      </c>
      <c r="F20" s="2">
        <f>SUMIF(Hívások!$A$2:$A$1119,$C20,Hívások!E$2:E$1119)</f>
        <v>0.32861111110833008</v>
      </c>
      <c r="G20" s="5">
        <f>SUMIF(Hívások!$A$2:$A$1119,$C20,Hívások!G$2:G$1119)</f>
        <v>39460</v>
      </c>
    </row>
    <row r="21" spans="1:7" x14ac:dyDescent="0.25">
      <c r="A21" t="s">
        <v>40</v>
      </c>
      <c r="B21" t="s">
        <v>86</v>
      </c>
      <c r="C21">
        <v>102</v>
      </c>
      <c r="D21" t="str">
        <f>IF(B21="ügyintéző",INDEX(Hívások!$B$2:$B$1119,MATCH(C21,Hívások!$A$2:$A$1119,0)),"")</f>
        <v>Paraguay</v>
      </c>
      <c r="E21">
        <f>COUNTIF(Hívások!$A$2:$A$1119,C21)</f>
        <v>16</v>
      </c>
      <c r="F21" s="2">
        <f>SUMIF(Hívások!$A$2:$A$1119,$C21,Hívások!E$2:E$1119)</f>
        <v>0.3416435185354203</v>
      </c>
      <c r="G21" s="5">
        <f>SUMIF(Hívások!$A$2:$A$1119,$C21,Hívások!G$2:G$1119)</f>
        <v>40640</v>
      </c>
    </row>
    <row r="22" spans="1:7" x14ac:dyDescent="0.25">
      <c r="A22" t="s">
        <v>41</v>
      </c>
      <c r="B22" t="s">
        <v>86</v>
      </c>
      <c r="C22">
        <v>125</v>
      </c>
      <c r="D22" t="str">
        <f>IF(B22="ügyintéző",INDEX(Hívások!$B$2:$B$1119,MATCH(C22,Hívások!$A$2:$A$1119,0)),"")</f>
        <v>Argentína</v>
      </c>
      <c r="E22">
        <f>COUNTIF(Hívások!$A$2:$A$1119,C22)</f>
        <v>21</v>
      </c>
      <c r="F22" s="2">
        <f>SUMIF(Hívások!$A$2:$A$1119,$C22,Hívások!E$2:E$1119)</f>
        <v>0.31755787035945104</v>
      </c>
      <c r="G22" s="5">
        <f>SUMIF(Hívások!$A$2:$A$1119,$C22,Hívások!G$2:G$1119)</f>
        <v>38385</v>
      </c>
    </row>
    <row r="23" spans="1:7" x14ac:dyDescent="0.25">
      <c r="A23" t="s">
        <v>42</v>
      </c>
      <c r="B23" t="s">
        <v>86</v>
      </c>
      <c r="C23">
        <v>103</v>
      </c>
      <c r="D23" t="str">
        <f>IF(B23="ügyintéző",INDEX(Hívások!$B$2:$B$1119,MATCH(C23,Hívások!$A$2:$A$1119,0)),"")</f>
        <v>Bolívia</v>
      </c>
      <c r="E23">
        <f>COUNTIF(Hívások!$A$2:$A$1119,C23)</f>
        <v>13</v>
      </c>
      <c r="F23" s="2">
        <f>SUMIF(Hívások!$A$2:$A$1119,$C23,Hívások!E$2:E$1119)</f>
        <v>0.31210648147680331</v>
      </c>
      <c r="G23" s="5">
        <f>SUMIF(Hívások!$A$2:$A$1119,$C23,Hívások!G$2:G$1119)</f>
        <v>39455</v>
      </c>
    </row>
    <row r="24" spans="1:7" x14ac:dyDescent="0.25">
      <c r="A24" t="s">
        <v>43</v>
      </c>
      <c r="B24" t="s">
        <v>86</v>
      </c>
      <c r="C24">
        <v>139</v>
      </c>
      <c r="D24" t="str">
        <f>IF(B24="ügyintéző",INDEX(Hívások!$B$2:$B$1119,MATCH(C24,Hívások!$A$2:$A$1119,0)),"")</f>
        <v>Kolumbia</v>
      </c>
      <c r="E24">
        <f>COUNTIF(Hívások!$A$2:$A$1119,C24)</f>
        <v>9</v>
      </c>
      <c r="F24" s="2">
        <f>SUMIF(Hívások!$A$2:$A$1119,$C24,Hívások!E$2:E$1119)</f>
        <v>0.16666666667151731</v>
      </c>
      <c r="G24" s="5">
        <f>SUMIF(Hívások!$A$2:$A$1119,$C24,Hívások!G$2:G$1119)</f>
        <v>18825</v>
      </c>
    </row>
    <row r="25" spans="1:7" x14ac:dyDescent="0.25">
      <c r="A25" t="s">
        <v>44</v>
      </c>
      <c r="B25" t="s">
        <v>86</v>
      </c>
      <c r="C25">
        <v>128</v>
      </c>
      <c r="D25" t="str">
        <f>IF(B25="ügyintéző",INDEX(Hívások!$B$2:$B$1119,MATCH(C25,Hívások!$A$2:$A$1119,0)),"")</f>
        <v>Peru</v>
      </c>
      <c r="E25">
        <f>COUNTIF(Hívások!$A$2:$A$1119,C25)</f>
        <v>19</v>
      </c>
      <c r="F25" s="2">
        <f>SUMIF(Hívások!$A$2:$A$1119,$C25,Hívások!E$2:E$1119)</f>
        <v>0.32660879627655959</v>
      </c>
      <c r="G25" s="5">
        <f>SUMIF(Hívások!$A$2:$A$1119,$C25,Hívások!G$2:G$1119)</f>
        <v>34810</v>
      </c>
    </row>
    <row r="26" spans="1:7" x14ac:dyDescent="0.25">
      <c r="A26" t="s">
        <v>45</v>
      </c>
      <c r="B26" t="s">
        <v>86</v>
      </c>
      <c r="C26">
        <v>160</v>
      </c>
      <c r="D26" t="str">
        <f>IF(B26="ügyintéző",INDEX(Hívások!$B$2:$B$1119,MATCH(C26,Hívások!$A$2:$A$1119,0)),"")</f>
        <v>Uruguay</v>
      </c>
      <c r="E26">
        <f>COUNTIF(Hívások!$A$2:$A$1119,C26)</f>
        <v>27</v>
      </c>
      <c r="F26" s="2">
        <f>SUMIF(Hívások!$A$2:$A$1119,$C26,Hívások!E$2:E$1119)</f>
        <v>0.51957175924326293</v>
      </c>
      <c r="G26" s="5">
        <f>SUMIF(Hívások!$A$2:$A$1119,$C26,Hívások!G$2:G$1119)</f>
        <v>62095</v>
      </c>
    </row>
    <row r="27" spans="1:7" x14ac:dyDescent="0.25">
      <c r="A27" t="s">
        <v>46</v>
      </c>
      <c r="B27" t="s">
        <v>86</v>
      </c>
      <c r="C27">
        <v>107</v>
      </c>
      <c r="D27" t="str">
        <f>IF(B27="ügyintéző",INDEX(Hívások!$B$2:$B$1119,MATCH(C27,Hívások!$A$2:$A$1119,0)),"")</f>
        <v>Venezuela</v>
      </c>
      <c r="E27">
        <f>COUNTIF(Hívások!$A$2:$A$1119,C27)</f>
        <v>22</v>
      </c>
      <c r="F27" s="2">
        <f>SUMIF(Hívások!$A$2:$A$1119,$C27,Hívások!E$2:E$1119)</f>
        <v>0.32567129631206626</v>
      </c>
      <c r="G27" s="5">
        <f>SUMIF(Hívások!$A$2:$A$1119,$C27,Hívások!G$2:G$1119)</f>
        <v>37025</v>
      </c>
    </row>
    <row r="28" spans="1:7" x14ac:dyDescent="0.25">
      <c r="A28" t="s">
        <v>47</v>
      </c>
      <c r="B28" t="s">
        <v>86</v>
      </c>
      <c r="C28">
        <v>161</v>
      </c>
      <c r="D28" t="str">
        <f>IF(B28="ügyintéző",INDEX(Hívások!$B$2:$B$1119,MATCH(C28,Hívások!$A$2:$A$1119,0)),"")</f>
        <v>Kolumbia</v>
      </c>
      <c r="E28">
        <f>COUNTIF(Hívások!$A$2:$A$1119,C28)</f>
        <v>11</v>
      </c>
      <c r="F28" s="2">
        <f>SUMIF(Hívások!$A$2:$A$1119,$C28,Hívások!E$2:E$1119)</f>
        <v>0.23203703702893108</v>
      </c>
      <c r="G28" s="5">
        <f>SUMIF(Hívások!$A$2:$A$1119,$C28,Hívások!G$2:G$1119)</f>
        <v>25975</v>
      </c>
    </row>
    <row r="29" spans="1:7" x14ac:dyDescent="0.25">
      <c r="A29" t="s">
        <v>48</v>
      </c>
      <c r="B29" t="s">
        <v>86</v>
      </c>
      <c r="C29">
        <v>130</v>
      </c>
      <c r="D29" t="str">
        <f>IF(B29="ügyintéző",INDEX(Hívások!$B$2:$B$1119,MATCH(C29,Hívások!$A$2:$A$1119,0)),"")</f>
        <v>Bolívia</v>
      </c>
      <c r="E29">
        <f>COUNTIF(Hívások!$A$2:$A$1119,C29)</f>
        <v>15</v>
      </c>
      <c r="F29" s="2">
        <f>SUMIF(Hívások!$A$2:$A$1119,$C29,Hívások!E$2:E$1119)</f>
        <v>0.26697916666307719</v>
      </c>
      <c r="G29" s="5">
        <f>SUMIF(Hívások!$A$2:$A$1119,$C29,Hívások!G$2:G$1119)</f>
        <v>34305</v>
      </c>
    </row>
    <row r="30" spans="1:7" x14ac:dyDescent="0.25">
      <c r="A30" t="s">
        <v>49</v>
      </c>
      <c r="B30" t="s">
        <v>86</v>
      </c>
      <c r="C30">
        <v>124</v>
      </c>
      <c r="D30" t="str">
        <f>IF(B30="ügyintéző",INDEX(Hívások!$B$2:$B$1119,MATCH(C30,Hívások!$A$2:$A$1119,0)),"")</f>
        <v>Ecuador</v>
      </c>
      <c r="E30">
        <f>COUNTIF(Hívások!$A$2:$A$1119,C30)</f>
        <v>26</v>
      </c>
      <c r="F30" s="2">
        <f>SUMIF(Hívások!$A$2:$A$1119,$C30,Hívások!E$2:E$1119)</f>
        <v>0.48163194442895474</v>
      </c>
      <c r="G30" s="5">
        <f>SUMIF(Hívások!$A$2:$A$1119,$C30,Hívások!G$2:G$1119)</f>
        <v>57650</v>
      </c>
    </row>
    <row r="31" spans="1:7" x14ac:dyDescent="0.25">
      <c r="A31" t="s">
        <v>50</v>
      </c>
      <c r="B31" t="s">
        <v>86</v>
      </c>
      <c r="C31">
        <v>126</v>
      </c>
      <c r="D31" t="str">
        <f>IF(B31="ügyintéző",INDEX(Hívások!$B$2:$B$1119,MATCH(C31,Hívások!$A$2:$A$1119,0)),"")</f>
        <v>Peru</v>
      </c>
      <c r="E31">
        <f>COUNTIF(Hívások!$A$2:$A$1119,C31)</f>
        <v>20</v>
      </c>
      <c r="F31" s="2">
        <f>SUMIF(Hívások!$A$2:$A$1119,$C31,Hívások!E$2:E$1119)</f>
        <v>0.38488425923424074</v>
      </c>
      <c r="G31" s="5">
        <f>SUMIF(Hívások!$A$2:$A$1119,$C31,Hívások!G$2:G$1119)</f>
        <v>40610</v>
      </c>
    </row>
    <row r="32" spans="1:7" x14ac:dyDescent="0.25">
      <c r="A32" t="s">
        <v>51</v>
      </c>
      <c r="B32" t="s">
        <v>86</v>
      </c>
      <c r="C32">
        <v>141</v>
      </c>
      <c r="D32" t="str">
        <f>IF(B32="ügyintéző",INDEX(Hívások!$B$2:$B$1119,MATCH(C32,Hívások!$A$2:$A$1119,0)),"")</f>
        <v>Bolívia</v>
      </c>
      <c r="E32">
        <f>COUNTIF(Hívások!$A$2:$A$1119,C32)</f>
        <v>12</v>
      </c>
      <c r="F32" s="2">
        <f>SUMIF(Hívások!$A$2:$A$1119,$C32,Hívások!E$2:E$1119)</f>
        <v>0.21168981480150251</v>
      </c>
      <c r="G32" s="5">
        <f>SUMIF(Hívások!$A$2:$A$1119,$C32,Hívások!G$2:G$1119)</f>
        <v>26985</v>
      </c>
    </row>
    <row r="33" spans="1:7" x14ac:dyDescent="0.25">
      <c r="A33" t="s">
        <v>52</v>
      </c>
      <c r="B33" t="s">
        <v>86</v>
      </c>
      <c r="C33">
        <v>123</v>
      </c>
      <c r="D33" t="str">
        <f>IF(B33="ügyintéző",INDEX(Hívások!$B$2:$B$1119,MATCH(C33,Hívások!$A$2:$A$1119,0)),"")</f>
        <v>Venezuela</v>
      </c>
      <c r="E33">
        <f>COUNTIF(Hívások!$A$2:$A$1119,C33)</f>
        <v>21</v>
      </c>
      <c r="F33" s="2">
        <f>SUMIF(Hívások!$A$2:$A$1119,$C33,Hívások!E$2:E$1119)</f>
        <v>0.28053240741428453</v>
      </c>
      <c r="G33" s="5">
        <f>SUMIF(Hívások!$A$2:$A$1119,$C33,Hívások!G$2:G$1119)</f>
        <v>32100</v>
      </c>
    </row>
    <row r="34" spans="1:7" x14ac:dyDescent="0.25">
      <c r="A34" t="s">
        <v>53</v>
      </c>
      <c r="B34" t="s">
        <v>86</v>
      </c>
      <c r="C34">
        <v>106</v>
      </c>
      <c r="D34" t="str">
        <f>IF(B34="ügyintéző",INDEX(Hívások!$B$2:$B$1119,MATCH(C34,Hívások!$A$2:$A$1119,0)),"")</f>
        <v>Argentína</v>
      </c>
      <c r="E34">
        <f>COUNTIF(Hívások!$A$2:$A$1119,C34)</f>
        <v>21</v>
      </c>
      <c r="F34" s="2">
        <f>SUMIF(Hívások!$A$2:$A$1119,$C34,Hívások!E$2:E$1119)</f>
        <v>0.35388888885790948</v>
      </c>
      <c r="G34" s="5">
        <f>SUMIF(Hívások!$A$2:$A$1119,$C34,Hívások!G$2:G$1119)</f>
        <v>42465</v>
      </c>
    </row>
    <row r="35" spans="1:7" x14ac:dyDescent="0.25">
      <c r="A35" t="s">
        <v>54</v>
      </c>
      <c r="B35" t="s">
        <v>86</v>
      </c>
      <c r="C35">
        <v>133</v>
      </c>
      <c r="D35" t="str">
        <f>IF(B35="ügyintéző",INDEX(Hívások!$B$2:$B$1119,MATCH(C35,Hívások!$A$2:$A$1119,0)),"")</f>
        <v>Chile</v>
      </c>
      <c r="E35">
        <f>COUNTIF(Hívások!$A$2:$A$1119,C35)</f>
        <v>8</v>
      </c>
      <c r="F35" s="2">
        <f>SUMIF(Hívások!$A$2:$A$1119,$C35,Hívások!E$2:E$1119)</f>
        <v>0.11043981482362142</v>
      </c>
      <c r="G35" s="5">
        <f>SUMIF(Hívások!$A$2:$A$1119,$C35,Hívások!G$2:G$1119)</f>
        <v>14335</v>
      </c>
    </row>
    <row r="36" spans="1:7" x14ac:dyDescent="0.25">
      <c r="A36" t="s">
        <v>55</v>
      </c>
      <c r="B36" t="s">
        <v>86</v>
      </c>
      <c r="C36">
        <v>136</v>
      </c>
      <c r="D36" t="str">
        <f>IF(B36="ügyintéző",INDEX(Hívások!$B$2:$B$1119,MATCH(C36,Hívások!$A$2:$A$1119,0)),"")</f>
        <v>Paraguay</v>
      </c>
      <c r="E36">
        <f>COUNTIF(Hívások!$A$2:$A$1119,C36)</f>
        <v>27</v>
      </c>
      <c r="F36" s="2">
        <f>SUMIF(Hívások!$A$2:$A$1119,$C36,Hívások!E$2:E$1119)</f>
        <v>0.60123842593020527</v>
      </c>
      <c r="G36" s="5">
        <f>SUMIF(Hívások!$A$2:$A$1119,$C36,Hívások!G$2:G$1119)</f>
        <v>71855</v>
      </c>
    </row>
    <row r="37" spans="1:7" x14ac:dyDescent="0.25">
      <c r="A37" t="s">
        <v>56</v>
      </c>
      <c r="B37" t="s">
        <v>86</v>
      </c>
      <c r="C37">
        <v>119</v>
      </c>
      <c r="D37" t="str">
        <f>IF(B37="ügyintéző",INDEX(Hívások!$B$2:$B$1119,MATCH(C37,Hívások!$A$2:$A$1119,0)),"")</f>
        <v>Bolívia</v>
      </c>
      <c r="E37">
        <f>COUNTIF(Hívások!$A$2:$A$1119,C37)</f>
        <v>25</v>
      </c>
      <c r="F37" s="2">
        <f>SUMIF(Hívások!$A$2:$A$1119,$C37,Hívások!E$2:E$1119)</f>
        <v>0.36613425928953802</v>
      </c>
      <c r="G37" s="5">
        <f>SUMIF(Hívások!$A$2:$A$1119,$C37,Hívások!G$2:G$1119)</f>
        <v>47485</v>
      </c>
    </row>
    <row r="38" spans="1:7" x14ac:dyDescent="0.25">
      <c r="A38" t="s">
        <v>57</v>
      </c>
      <c r="B38" t="s">
        <v>86</v>
      </c>
      <c r="C38">
        <v>134</v>
      </c>
      <c r="D38" t="str">
        <f>IF(B38="ügyintéző",INDEX(Hívások!$B$2:$B$1119,MATCH(C38,Hívások!$A$2:$A$1119,0)),"")</f>
        <v>Peru</v>
      </c>
      <c r="E38">
        <f>COUNTIF(Hívások!$A$2:$A$1119,C38)</f>
        <v>19</v>
      </c>
      <c r="F38" s="2">
        <f>SUMIF(Hívások!$A$2:$A$1119,$C38,Hívások!E$2:E$1119)</f>
        <v>0.38746527775219874</v>
      </c>
      <c r="G38" s="5">
        <f>SUMIF(Hívások!$A$2:$A$1119,$C38,Hívások!G$2:G$1119)</f>
        <v>40760</v>
      </c>
    </row>
    <row r="39" spans="1:7" x14ac:dyDescent="0.25">
      <c r="A39" t="s">
        <v>58</v>
      </c>
      <c r="B39" t="s">
        <v>86</v>
      </c>
      <c r="C39">
        <v>135</v>
      </c>
      <c r="D39" t="str">
        <f>IF(B39="ügyintéző",INDEX(Hívások!$B$2:$B$1119,MATCH(C39,Hívások!$A$2:$A$1119,0)),"")</f>
        <v>Ecuador</v>
      </c>
      <c r="E39">
        <f>COUNTIF(Hívások!$A$2:$A$1119,C39)</f>
        <v>10</v>
      </c>
      <c r="F39" s="2">
        <f>SUMIF(Hívások!$A$2:$A$1119,$C39,Hívások!E$2:E$1119)</f>
        <v>0.21854166668344988</v>
      </c>
      <c r="G39" s="5">
        <f>SUMIF(Hívások!$A$2:$A$1119,$C39,Hívások!G$2:G$1119)</f>
        <v>25970</v>
      </c>
    </row>
    <row r="40" spans="1:7" x14ac:dyDescent="0.25">
      <c r="A40" t="s">
        <v>59</v>
      </c>
      <c r="B40" t="s">
        <v>86</v>
      </c>
      <c r="C40">
        <v>104</v>
      </c>
      <c r="D40" t="str">
        <f>IF(B40="ügyintéző",INDEX(Hívások!$B$2:$B$1119,MATCH(C40,Hívások!$A$2:$A$1119,0)),"")</f>
        <v>Brazília</v>
      </c>
      <c r="E40">
        <f>COUNTIF(Hívások!$A$2:$A$1119,C40)</f>
        <v>21</v>
      </c>
      <c r="F40" s="2">
        <f>SUMIF(Hívások!$A$2:$A$1119,$C40,Hívások!E$2:E$1119)</f>
        <v>0.51026620370976161</v>
      </c>
      <c r="G40" s="5">
        <f>SUMIF(Hívások!$A$2:$A$1119,$C40,Hívások!G$2:G$1119)</f>
        <v>60545</v>
      </c>
    </row>
    <row r="41" spans="1:7" x14ac:dyDescent="0.25">
      <c r="A41" t="s">
        <v>60</v>
      </c>
      <c r="B41" t="s">
        <v>86</v>
      </c>
      <c r="C41">
        <v>122</v>
      </c>
      <c r="D41" t="str">
        <f>IF(B41="ügyintéző",INDEX(Hívások!$B$2:$B$1119,MATCH(C41,Hívások!$A$2:$A$1119,0)),"")</f>
        <v>Uruguay</v>
      </c>
      <c r="E41">
        <f>COUNTIF(Hívások!$A$2:$A$1119,C41)</f>
        <v>6</v>
      </c>
      <c r="F41" s="2">
        <f>SUMIF(Hívások!$A$2:$A$1119,$C41,Hívások!E$2:E$1119)</f>
        <v>0.12413194445252884</v>
      </c>
      <c r="G41" s="5">
        <f>SUMIF(Hívások!$A$2:$A$1119,$C41,Hívások!G$2:G$1119)</f>
        <v>14830</v>
      </c>
    </row>
    <row r="42" spans="1:7" x14ac:dyDescent="0.25">
      <c r="A42" t="s">
        <v>61</v>
      </c>
      <c r="B42" t="s">
        <v>86</v>
      </c>
      <c r="C42">
        <v>109</v>
      </c>
      <c r="D42" t="str">
        <f>IF(B42="ügyintéző",INDEX(Hívások!$B$2:$B$1119,MATCH(C42,Hívások!$A$2:$A$1119,0)),"")</f>
        <v>Chile</v>
      </c>
      <c r="E42">
        <f>COUNTIF(Hívások!$A$2:$A$1119,C42)</f>
        <v>9</v>
      </c>
      <c r="F42" s="2">
        <f>SUMIF(Hívások!$A$2:$A$1119,$C42,Hívások!E$2:E$1119)</f>
        <v>0.16373842593748122</v>
      </c>
      <c r="G42" s="5">
        <f>SUMIF(Hívások!$A$2:$A$1119,$C42,Hívások!G$2:G$1119)</f>
        <v>21025</v>
      </c>
    </row>
    <row r="43" spans="1:7" x14ac:dyDescent="0.25">
      <c r="A43" t="s">
        <v>62</v>
      </c>
      <c r="B43" t="s">
        <v>86</v>
      </c>
      <c r="C43">
        <v>151</v>
      </c>
      <c r="D43" t="str">
        <f>IF(B43="ügyintéző",INDEX(Hívások!$B$2:$B$1119,MATCH(C43,Hívások!$A$2:$A$1119,0)),"")</f>
        <v>Chile</v>
      </c>
      <c r="E43">
        <f>COUNTIF(Hívások!$A$2:$A$1119,C43)</f>
        <v>20</v>
      </c>
      <c r="F43" s="2">
        <f>SUMIF(Hívások!$A$2:$A$1119,$C43,Hívások!E$2:E$1119)</f>
        <v>0.48737268518016208</v>
      </c>
      <c r="G43" s="5">
        <f>SUMIF(Hívások!$A$2:$A$1119,$C43,Hívások!G$2:G$1119)</f>
        <v>61550</v>
      </c>
    </row>
    <row r="44" spans="1:7" x14ac:dyDescent="0.25">
      <c r="A44" t="s">
        <v>63</v>
      </c>
      <c r="B44" t="s">
        <v>86</v>
      </c>
      <c r="C44">
        <v>116</v>
      </c>
      <c r="D44" t="str">
        <f>IF(B44="ügyintéző",INDEX(Hívások!$B$2:$B$1119,MATCH(C44,Hívások!$A$2:$A$1119,0)),"")</f>
        <v>Kolumbia</v>
      </c>
      <c r="E44">
        <f>COUNTIF(Hívások!$A$2:$A$1119,C44)</f>
        <v>14</v>
      </c>
      <c r="F44" s="2">
        <f>SUMIF(Hívások!$A$2:$A$1119,$C44,Hívások!E$2:E$1119)</f>
        <v>0.2266203703766223</v>
      </c>
      <c r="G44" s="5">
        <f>SUMIF(Hívások!$A$2:$A$1119,$C44,Hívások!G$2:G$1119)</f>
        <v>25825</v>
      </c>
    </row>
    <row r="45" spans="1:7" x14ac:dyDescent="0.25">
      <c r="A45" t="s">
        <v>64</v>
      </c>
      <c r="B45" t="s">
        <v>86</v>
      </c>
      <c r="C45">
        <v>115</v>
      </c>
      <c r="D45" t="str">
        <f>IF(B45="ügyintéző",INDEX(Hívások!$B$2:$B$1119,MATCH(C45,Hívások!$A$2:$A$1119,0)),"")</f>
        <v>Uruguay</v>
      </c>
      <c r="E45">
        <f>COUNTIF(Hívások!$A$2:$A$1119,C45)</f>
        <v>16</v>
      </c>
      <c r="F45" s="2">
        <f>SUMIF(Hívások!$A$2:$A$1119,$C45,Hívások!E$2:E$1119)</f>
        <v>0.28450231483293464</v>
      </c>
      <c r="G45" s="5">
        <f>SUMIF(Hívások!$A$2:$A$1119,$C45,Hívások!G$2:G$1119)</f>
        <v>34000</v>
      </c>
    </row>
    <row r="46" spans="1:7" x14ac:dyDescent="0.25">
      <c r="A46" t="s">
        <v>65</v>
      </c>
      <c r="B46" t="s">
        <v>86</v>
      </c>
      <c r="C46">
        <v>162</v>
      </c>
      <c r="D46" t="str">
        <f>IF(B46="ügyintéző",INDEX(Hívások!$B$2:$B$1119,MATCH(C46,Hívások!$A$2:$A$1119,0)),"")</f>
        <v>Brazília</v>
      </c>
      <c r="E46">
        <f>COUNTIF(Hívások!$A$2:$A$1119,C46)</f>
        <v>15</v>
      </c>
      <c r="F46" s="2">
        <f>SUMIF(Hívások!$A$2:$A$1119,$C46,Hívások!E$2:E$1119)</f>
        <v>0.29685185183188878</v>
      </c>
      <c r="G46" s="5">
        <f>SUMIF(Hívások!$A$2:$A$1119,$C46,Hívások!G$2:G$1119)</f>
        <v>35235</v>
      </c>
    </row>
    <row r="47" spans="1:7" x14ac:dyDescent="0.25">
      <c r="A47" t="s">
        <v>66</v>
      </c>
      <c r="B47" t="s">
        <v>86</v>
      </c>
      <c r="C47">
        <v>118</v>
      </c>
      <c r="D47" t="str">
        <f>IF(B47="ügyintéző",INDEX(Hívások!$B$2:$B$1119,MATCH(C47,Hívások!$A$2:$A$1119,0)),"")</f>
        <v>Brazília</v>
      </c>
      <c r="E47">
        <f>COUNTIF(Hívások!$A$2:$A$1119,C47)</f>
        <v>21</v>
      </c>
      <c r="F47" s="2">
        <f>SUMIF(Hívások!$A$2:$A$1119,$C47,Hívások!E$2:E$1119)</f>
        <v>0.38969907404680271</v>
      </c>
      <c r="G47" s="5">
        <f>SUMIF(Hívások!$A$2:$A$1119,$C47,Hívások!G$2:G$1119)</f>
        <v>46545</v>
      </c>
    </row>
    <row r="48" spans="1:7" x14ac:dyDescent="0.25">
      <c r="A48" t="s">
        <v>67</v>
      </c>
      <c r="B48" t="s">
        <v>86</v>
      </c>
      <c r="C48">
        <v>117</v>
      </c>
      <c r="D48" t="str">
        <f>IF(B48="ügyintéző",INDEX(Hívások!$B$2:$B$1119,MATCH(C48,Hívások!$A$2:$A$1119,0)),"")</f>
        <v>Brazília</v>
      </c>
      <c r="E48">
        <f>COUNTIF(Hívások!$A$2:$A$1119,C48)</f>
        <v>18</v>
      </c>
      <c r="F48" s="2">
        <f>SUMIF(Hívások!$A$2:$A$1119,$C48,Hívások!E$2:E$1119)</f>
        <v>0.35652777775248978</v>
      </c>
      <c r="G48" s="5">
        <f>SUMIF(Hívások!$A$2:$A$1119,$C48,Hívások!G$2:G$1119)</f>
        <v>42490</v>
      </c>
    </row>
    <row r="49" spans="1:7" x14ac:dyDescent="0.25">
      <c r="A49" t="s">
        <v>68</v>
      </c>
      <c r="B49" t="s">
        <v>86</v>
      </c>
      <c r="C49">
        <v>156</v>
      </c>
      <c r="D49" t="str">
        <f>IF(B49="ügyintéző",INDEX(Hívások!$B$2:$B$1119,MATCH(C49,Hívások!$A$2:$A$1119,0)),"")</f>
        <v>Venezuela</v>
      </c>
      <c r="E49">
        <f>COUNTIF(Hívások!$A$2:$A$1119,C49)</f>
        <v>24</v>
      </c>
      <c r="F49" s="2">
        <f>SUMIF(Hívások!$A$2:$A$1119,$C49,Hívások!E$2:E$1119)</f>
        <v>0.39905092592380242</v>
      </c>
      <c r="G49" s="5">
        <f>SUMIF(Hívások!$A$2:$A$1119,$C49,Hívások!G$2:G$1119)</f>
        <v>45450</v>
      </c>
    </row>
    <row r="50" spans="1:7" x14ac:dyDescent="0.25">
      <c r="A50" t="s">
        <v>69</v>
      </c>
      <c r="B50" t="s">
        <v>86</v>
      </c>
      <c r="C50">
        <v>121</v>
      </c>
      <c r="D50" t="str">
        <f>IF(B50="ügyintéző",INDEX(Hívások!$B$2:$B$1119,MATCH(C50,Hívások!$A$2:$A$1119,0)),"")</f>
        <v>Venezuela</v>
      </c>
      <c r="E50">
        <f>COUNTIF(Hívások!$A$2:$A$1119,C50)</f>
        <v>25</v>
      </c>
      <c r="F50" s="2">
        <f>SUMIF(Hívások!$A$2:$A$1119,$C50,Hívások!E$2:E$1119)</f>
        <v>0.32109953703184146</v>
      </c>
      <c r="G50" s="5">
        <f>SUMIF(Hívások!$A$2:$A$1119,$C50,Hívások!G$2:G$1119)</f>
        <v>36800</v>
      </c>
    </row>
    <row r="51" spans="1:7" x14ac:dyDescent="0.25">
      <c r="A51" t="s">
        <v>70</v>
      </c>
      <c r="B51" t="s">
        <v>86</v>
      </c>
      <c r="C51">
        <v>159</v>
      </c>
      <c r="D51" t="str">
        <f>IF(B51="ügyintéző",INDEX(Hívások!$B$2:$B$1119,MATCH(C51,Hívások!$A$2:$A$1119,0)),"")</f>
        <v>Peru</v>
      </c>
      <c r="E51">
        <f>COUNTIF(Hívások!$A$2:$A$1119,C51)</f>
        <v>26</v>
      </c>
      <c r="F51" s="2">
        <f>SUMIF(Hívások!$A$2:$A$1119,$C51,Hívások!E$2:E$1119)</f>
        <v>0.40881944446300622</v>
      </c>
      <c r="G51" s="5">
        <f>SUMIF(Hívások!$A$2:$A$1119,$C51,Hívások!G$2:G$1119)</f>
        <v>43630</v>
      </c>
    </row>
    <row r="52" spans="1:7" x14ac:dyDescent="0.25">
      <c r="A52" t="s">
        <v>71</v>
      </c>
      <c r="B52" t="s">
        <v>86</v>
      </c>
      <c r="C52">
        <v>132</v>
      </c>
      <c r="D52" t="str">
        <f>IF(B52="ügyintéző",INDEX(Hívások!$B$2:$B$1119,MATCH(C52,Hívások!$A$2:$A$1119,0)),"")</f>
        <v>Brazília</v>
      </c>
      <c r="E52">
        <f>COUNTIF(Hívások!$A$2:$A$1119,C52)</f>
        <v>24</v>
      </c>
      <c r="F52" s="2">
        <f>SUMIF(Hívások!$A$2:$A$1119,$C52,Hívások!E$2:E$1119)</f>
        <v>0.41534722222422715</v>
      </c>
      <c r="G52" s="5">
        <f>SUMIF(Hívások!$A$2:$A$1119,$C52,Hívások!G$2:G$1119)</f>
        <v>50040</v>
      </c>
    </row>
    <row r="53" spans="1:7" x14ac:dyDescent="0.25">
      <c r="A53" t="s">
        <v>72</v>
      </c>
      <c r="B53" t="s">
        <v>86</v>
      </c>
      <c r="C53">
        <v>127</v>
      </c>
      <c r="D53" t="str">
        <f>IF(B53="ügyintéző",INDEX(Hívások!$B$2:$B$1119,MATCH(C53,Hívások!$A$2:$A$1119,0)),"")</f>
        <v>Peru</v>
      </c>
      <c r="E53">
        <f>COUNTIF(Hívások!$A$2:$A$1119,C53)</f>
        <v>19</v>
      </c>
      <c r="F53" s="2">
        <f>SUMIF(Hívások!$A$2:$A$1119,$C53,Hívások!E$2:E$1119)</f>
        <v>0.30453703703824431</v>
      </c>
      <c r="G53" s="5">
        <f>SUMIF(Hívások!$A$2:$A$1119,$C53,Hívások!G$2:G$1119)</f>
        <v>32500</v>
      </c>
    </row>
    <row r="54" spans="1:7" x14ac:dyDescent="0.25">
      <c r="A54" t="s">
        <v>73</v>
      </c>
      <c r="B54" t="s">
        <v>86</v>
      </c>
      <c r="C54">
        <v>120</v>
      </c>
      <c r="D54" t="str">
        <f>IF(B54="ügyintéző",INDEX(Hívások!$B$2:$B$1119,MATCH(C54,Hívások!$A$2:$A$1119,0)),"")</f>
        <v>Suriname</v>
      </c>
      <c r="E54">
        <f>COUNTIF(Hívások!$A$2:$A$1119,C54)</f>
        <v>12</v>
      </c>
      <c r="F54" s="2">
        <f>SUMIF(Hívások!$A$2:$A$1119,$C54,Hívások!E$2:E$1119)</f>
        <v>0.18596064815210411</v>
      </c>
      <c r="G54" s="5">
        <f>SUMIF(Hívások!$A$2:$A$1119,$C54,Hívások!G$2:G$1119)</f>
        <v>21075</v>
      </c>
    </row>
    <row r="55" spans="1:7" x14ac:dyDescent="0.25">
      <c r="A55" t="s">
        <v>74</v>
      </c>
      <c r="B55" t="s">
        <v>86</v>
      </c>
      <c r="C55">
        <v>101</v>
      </c>
      <c r="D55" t="str">
        <f>IF(B55="ügyintéző",INDEX(Hívások!$B$2:$B$1119,MATCH(C55,Hívások!$A$2:$A$1119,0)),"")</f>
        <v>Paraguay</v>
      </c>
      <c r="E55">
        <f>COUNTIF(Hívások!$A$2:$A$1119,C55)</f>
        <v>16</v>
      </c>
      <c r="F55" s="2">
        <f>SUMIF(Hívások!$A$2:$A$1119,$C55,Hívások!E$2:E$1119)</f>
        <v>0.26929398145875894</v>
      </c>
      <c r="G55" s="5">
        <f>SUMIF(Hívások!$A$2:$A$1119,$C55,Hívások!G$2:G$1119)</f>
        <v>32400</v>
      </c>
    </row>
    <row r="56" spans="1:7" x14ac:dyDescent="0.25">
      <c r="A56" t="s">
        <v>75</v>
      </c>
      <c r="B56" t="s">
        <v>86</v>
      </c>
      <c r="C56">
        <v>140</v>
      </c>
      <c r="D56" t="str">
        <f>IF(B56="ügyintéző",INDEX(Hívások!$B$2:$B$1119,MATCH(C56,Hívások!$A$2:$A$1119,0)),"")</f>
        <v>Brazília</v>
      </c>
      <c r="E56">
        <f>COUNTIF(Hívások!$A$2:$A$1119,C56)</f>
        <v>29</v>
      </c>
      <c r="F56" s="2">
        <f>SUMIF(Hívások!$A$2:$A$1119,$C56,Hívások!E$2:E$1119)</f>
        <v>0.50243055551982252</v>
      </c>
      <c r="G56" s="5">
        <f>SUMIF(Hívások!$A$2:$A$1119,$C56,Hívások!G$2:G$1119)</f>
        <v>60425</v>
      </c>
    </row>
    <row r="57" spans="1:7" x14ac:dyDescent="0.25">
      <c r="A57" t="s">
        <v>76</v>
      </c>
      <c r="B57" t="s">
        <v>86</v>
      </c>
      <c r="C57">
        <v>157</v>
      </c>
      <c r="D57" t="str">
        <f>IF(B57="ügyintéző",INDEX(Hívások!$B$2:$B$1119,MATCH(C57,Hívások!$A$2:$A$1119,0)),"")</f>
        <v>Guyana</v>
      </c>
      <c r="E57">
        <f>COUNTIF(Hívások!$A$2:$A$1119,C57)</f>
        <v>6</v>
      </c>
      <c r="F57" s="2">
        <f>SUMIF(Hívások!$A$2:$A$1119,$C57,Hívások!E$2:E$1119)</f>
        <v>0.1207986111039645</v>
      </c>
      <c r="G57" s="5">
        <f>SUMIF(Hívások!$A$2:$A$1119,$C57,Hívások!G$2:G$1119)</f>
        <v>14350</v>
      </c>
    </row>
    <row r="58" spans="1:7" x14ac:dyDescent="0.25">
      <c r="A58" t="s">
        <v>77</v>
      </c>
      <c r="B58" t="s">
        <v>86</v>
      </c>
      <c r="C58">
        <v>113</v>
      </c>
      <c r="D58" t="str">
        <f>IF(B58="ügyintéző",INDEX(Hívások!$B$2:$B$1119,MATCH(C58,Hívások!$A$2:$A$1119,0)),"")</f>
        <v>Venezuela</v>
      </c>
      <c r="E58">
        <f>COUNTIF(Hívások!$A$2:$A$1119,C58)</f>
        <v>25</v>
      </c>
      <c r="F58" s="2">
        <f>SUMIF(Hívások!$A$2:$A$1119,$C58,Hívások!E$2:E$1119)</f>
        <v>0.50872685186914168</v>
      </c>
      <c r="G58" s="5">
        <f>SUMIF(Hívások!$A$2:$A$1119,$C58,Hívások!G$2:G$1119)</f>
        <v>57275</v>
      </c>
    </row>
    <row r="59" spans="1:7" x14ac:dyDescent="0.25">
      <c r="A59" t="s">
        <v>78</v>
      </c>
      <c r="B59" t="s">
        <v>86</v>
      </c>
      <c r="C59">
        <v>112</v>
      </c>
      <c r="D59" t="str">
        <f>IF(B59="ügyintéző",INDEX(Hívások!$B$2:$B$1119,MATCH(C59,Hívások!$A$2:$A$1119,0)),"")</f>
        <v>Ecuador</v>
      </c>
      <c r="E59">
        <f>COUNTIF(Hívások!$A$2:$A$1119,C59)</f>
        <v>29</v>
      </c>
      <c r="F59" s="2">
        <f>SUMIF(Hívások!$A$2:$A$1119,$C59,Hívások!E$2:E$1119)</f>
        <v>0.56247685181733686</v>
      </c>
      <c r="G59" s="5">
        <f>SUMIF(Hívások!$A$2:$A$1119,$C59,Hívások!G$2:G$1119)</f>
        <v>67145</v>
      </c>
    </row>
    <row r="60" spans="1:7" x14ac:dyDescent="0.25">
      <c r="A60" t="s">
        <v>79</v>
      </c>
      <c r="B60" t="s">
        <v>86</v>
      </c>
      <c r="C60">
        <v>143</v>
      </c>
      <c r="D60" t="str">
        <f>IF(B60="ügyintéző",INDEX(Hívások!$B$2:$B$1119,MATCH(C60,Hívások!$A$2:$A$1119,0)),"")</f>
        <v>Kolumbia</v>
      </c>
      <c r="E60">
        <f>COUNTIF(Hívások!$A$2:$A$1119,C60)</f>
        <v>30</v>
      </c>
      <c r="F60" s="2">
        <f>SUMIF(Hívások!$A$2:$A$1119,$C60,Hívások!E$2:E$1119)</f>
        <v>0.57381944444932742</v>
      </c>
      <c r="G60" s="5">
        <f>SUMIF(Hívások!$A$2:$A$1119,$C60,Hívások!G$2:G$1119)</f>
        <v>64650</v>
      </c>
    </row>
    <row r="61" spans="1:7" x14ac:dyDescent="0.25">
      <c r="A61" t="s">
        <v>80</v>
      </c>
      <c r="B61" t="s">
        <v>86</v>
      </c>
      <c r="C61">
        <v>142</v>
      </c>
      <c r="D61" t="str">
        <f>IF(B61="ügyintéző",INDEX(Hívások!$B$2:$B$1119,MATCH(C61,Hívások!$A$2:$A$1119,0)),"")</f>
        <v>Peru</v>
      </c>
      <c r="E61">
        <f>COUNTIF(Hívások!$A$2:$A$1119,C61)</f>
        <v>10</v>
      </c>
      <c r="F61" s="2">
        <f>SUMIF(Hívások!$A$2:$A$1119,$C61,Hívások!E$2:E$1119)</f>
        <v>0.17502314814919373</v>
      </c>
      <c r="G61" s="5">
        <f>SUMIF(Hívások!$A$2:$A$1119,$C61,Hívások!G$2:G$1119)</f>
        <v>18660</v>
      </c>
    </row>
    <row r="62" spans="1:7" x14ac:dyDescent="0.25">
      <c r="A62" t="s">
        <v>81</v>
      </c>
      <c r="B62" t="s">
        <v>86</v>
      </c>
      <c r="C62">
        <v>152</v>
      </c>
      <c r="D62" t="str">
        <f>IF(B62="ügyintéző",INDEX(Hívások!$B$2:$B$1119,MATCH(C62,Hívások!$A$2:$A$1119,0)),"")</f>
        <v>Guyana</v>
      </c>
      <c r="E62">
        <f>COUNTIF(Hívások!$A$2:$A$1119,C62)</f>
        <v>20</v>
      </c>
      <c r="F62" s="2">
        <f>SUMIF(Hívások!$A$2:$A$1119,$C62,Hívások!E$2:E$1119)</f>
        <v>0.39774305554601597</v>
      </c>
      <c r="G62" s="5">
        <f>SUMIF(Hívások!$A$2:$A$1119,$C62,Hívások!G$2:G$1119)</f>
        <v>47460</v>
      </c>
    </row>
    <row r="63" spans="1:7" x14ac:dyDescent="0.25">
      <c r="A63" t="s">
        <v>82</v>
      </c>
      <c r="B63" t="s">
        <v>86</v>
      </c>
      <c r="C63">
        <v>150</v>
      </c>
      <c r="D63" t="str">
        <f>IF(B63="ügyintéző",INDEX(Hívások!$B$2:$B$1119,MATCH(C63,Hívások!$A$2:$A$1119,0)),"")</f>
        <v>Brazília</v>
      </c>
      <c r="E63">
        <f>COUNTIF(Hívások!$A$2:$A$1119,C63)</f>
        <v>12</v>
      </c>
      <c r="F63" s="2">
        <f>SUMIF(Hívások!$A$2:$A$1119,$C63,Hívások!E$2:E$1119)</f>
        <v>0.27831018519646022</v>
      </c>
      <c r="G63" s="5">
        <f>SUMIF(Hívások!$A$2:$A$1119,$C63,Hívások!G$2:G$1119)</f>
        <v>33180</v>
      </c>
    </row>
    <row r="69" spans="1:7" x14ac:dyDescent="0.25">
      <c r="A69" t="s">
        <v>20</v>
      </c>
      <c r="B69" t="s">
        <v>83</v>
      </c>
      <c r="C69" t="s">
        <v>94</v>
      </c>
    </row>
    <row r="70" spans="1:7" x14ac:dyDescent="0.25">
      <c r="A70" t="str">
        <f>IF(COUNTIF($C$2:$C$63,$C$70)&gt;0,INDEX(A2:A63,MATCH($C$70,$C$2:$C$63,0)),"Nincs!")</f>
        <v>Virt Kornél</v>
      </c>
      <c r="B70" t="str">
        <f>IF(COUNTIF($C$2:$C$63,$C$70)&gt;0,INDEX(B2:B63,MATCH($C$70,$C$2:$C$63,0)),"Nincs!")</f>
        <v>ügyintéző</v>
      </c>
      <c r="C70">
        <v>150</v>
      </c>
    </row>
    <row r="72" spans="1:7" x14ac:dyDescent="0.25">
      <c r="A72" s="6">
        <f>INT(SUMIF($B$2:$B$63,"ügyintéző",$G$2:$G$63)/SUMIF($B$2:$B$63,"ügyintéző",$E$2:$E$63))</f>
        <v>2153</v>
      </c>
    </row>
    <row r="73" spans="1:7" x14ac:dyDescent="0.25">
      <c r="A73" s="6">
        <f>INT(SUM(SUMIF($B$2:$B$63,"felsővezető",$G$2:$G$63),SUMIF($B$2:$B$63,"középvezető",$G$2:$G$63))/SUM(SUMIF($B$2:$B$63,"felsővezető",$E$2:$E$63),SUMIF($B$2:$B$63,"középvezető",$E$2:$E$63)))</f>
        <v>2349</v>
      </c>
    </row>
    <row r="74" spans="1:7" x14ac:dyDescent="0.25">
      <c r="A74" s="6" t="str">
        <f>IF(A73&gt;A72,"drágábban","olcsóbban")</f>
        <v>drágábban</v>
      </c>
      <c r="B74" s="15" t="s">
        <v>96</v>
      </c>
      <c r="C74" s="15"/>
      <c r="D74" s="15"/>
      <c r="E74" s="15"/>
      <c r="F74" s="15"/>
    </row>
    <row r="78" spans="1:7" ht="55.5" customHeight="1" x14ac:dyDescent="0.25">
      <c r="A78" s="14" t="str">
        <f>CONCATENATE("Az ügyintézők beszélgetései alkalmanként átlagosan ",A72," Ft-ba, a közép- és felsővezetők beszélgetései pedig átlagosan ", A73," Ft-ba kerülnek. Ennek alapján megállapíthatjuk, hogy a vezetők átlagosan ", A74," beszélnek, mint a beosztottjaik.")</f>
        <v>Az ügyintézők beszélgetései alkalmanként átlagosan 2153 Ft-ba, a közép- és felsővezetők beszélgetései pedig átlagosan 2349 Ft-ba kerülnek. Ennek alapján megállapíthatjuk, hogy a vezetők átlagosan drágábban beszélnek, mint a beosztottjaik.</v>
      </c>
      <c r="B78" s="14"/>
      <c r="C78" s="14"/>
      <c r="D78" s="14"/>
      <c r="E78" s="14"/>
      <c r="F78" s="14"/>
      <c r="G78" s="14"/>
    </row>
  </sheetData>
  <mergeCells count="2">
    <mergeCell ref="A78:G78"/>
    <mergeCell ref="B74:F7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78"/>
  <sheetViews>
    <sheetView workbookViewId="0">
      <pane ySplit="1" topLeftCell="A64" activePane="bottomLeft" state="frozen"/>
      <selection pane="bottomLeft" activeCell="A78" sqref="A78:G78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9.28515625" bestFit="1" customWidth="1"/>
    <col min="4" max="4" width="22.42578125" customWidth="1"/>
    <col min="5" max="5" width="10.28515625" customWidth="1"/>
    <col min="6" max="6" width="14.140625" customWidth="1"/>
    <col min="7" max="7" width="14.7109375" customWidth="1"/>
  </cols>
  <sheetData>
    <row r="1" spans="1:7" s="1" customFormat="1" ht="56.25" x14ac:dyDescent="0.25">
      <c r="A1" s="1" t="s">
        <v>20</v>
      </c>
      <c r="B1" s="1" t="s">
        <v>83</v>
      </c>
      <c r="C1" s="1" t="s">
        <v>0</v>
      </c>
      <c r="D1" s="1" t="s">
        <v>87</v>
      </c>
      <c r="E1" s="1" t="s">
        <v>91</v>
      </c>
      <c r="F1" s="1" t="s">
        <v>92</v>
      </c>
      <c r="G1" s="1" t="s">
        <v>93</v>
      </c>
    </row>
    <row r="2" spans="1:7" x14ac:dyDescent="0.25">
      <c r="A2" t="s">
        <v>21</v>
      </c>
      <c r="B2" t="s">
        <v>84</v>
      </c>
      <c r="C2">
        <v>146</v>
      </c>
      <c r="D2" t="str">
        <f>IF(B2="ügyintéző",INDEX(Hívások!$B$2:$B$1119,MATCH(C2,Hívások!$A$2:$A$1119,0)),"")</f>
        <v/>
      </c>
      <c r="E2">
        <f>COUNTIF(Hívások!$A$2:$A$1119,C2)</f>
        <v>16</v>
      </c>
      <c r="F2" s="2">
        <f>SUMIF(Hívások!$A$2:$A$1119,$C2,Hívások!E$2:E$1119)</f>
        <v>0.33575231482245727</v>
      </c>
      <c r="G2" s="5">
        <f>SUMIF(Hívások!$A$2:$A$1119,$C2,Hívások!G$2:G$1119)</f>
        <v>39455</v>
      </c>
    </row>
    <row r="3" spans="1:7" x14ac:dyDescent="0.25">
      <c r="A3" t="s">
        <v>22</v>
      </c>
      <c r="B3" t="s">
        <v>84</v>
      </c>
      <c r="C3">
        <v>147</v>
      </c>
      <c r="D3" t="str">
        <f>IF(B3="ügyintéző",INDEX(Hívások!$B$2:$B$1119,MATCH(C3,Hívások!$A$2:$A$1119,0)),"")</f>
        <v/>
      </c>
      <c r="E3">
        <f>COUNTIF(Hívások!$A$2:$A$1119,C3)</f>
        <v>8</v>
      </c>
      <c r="F3" s="2">
        <f>SUMIF(Hívások!$A$2:$A$1119,$C3,Hívások!E$2:E$1119)</f>
        <v>0.20050925927353092</v>
      </c>
      <c r="G3" s="5">
        <f>SUMIF(Hívások!$A$2:$A$1119,$C3,Hívások!G$2:G$1119)</f>
        <v>23335</v>
      </c>
    </row>
    <row r="4" spans="1:7" x14ac:dyDescent="0.25">
      <c r="A4" t="s">
        <v>23</v>
      </c>
      <c r="B4" t="s">
        <v>85</v>
      </c>
      <c r="C4">
        <v>129</v>
      </c>
      <c r="D4" t="str">
        <f>IF(B4="ügyintéző",INDEX(Hívások!$B$2:$B$1119,MATCH(C4,Hívások!$A$2:$A$1119,0)),"")</f>
        <v/>
      </c>
      <c r="E4">
        <f>COUNTIF(Hívások!$A$2:$A$1119,C4)</f>
        <v>24</v>
      </c>
      <c r="F4" s="2">
        <f>SUMIF(Hívások!$A$2:$A$1119,$C4,Hívások!E$2:E$1119)</f>
        <v>0.49136574076692341</v>
      </c>
      <c r="G4" s="5">
        <f>SUMIF(Hívások!$A$2:$A$1119,$C4,Hívások!G$2:G$1119)</f>
        <v>56805</v>
      </c>
    </row>
    <row r="5" spans="1:7" x14ac:dyDescent="0.25">
      <c r="A5" t="s">
        <v>24</v>
      </c>
      <c r="B5" t="s">
        <v>85</v>
      </c>
      <c r="C5">
        <v>149</v>
      </c>
      <c r="D5" t="str">
        <f>IF(B5="ügyintéző",INDEX(Hívások!$B$2:$B$1119,MATCH(C5,Hívások!$A$2:$A$1119,0)),"")</f>
        <v/>
      </c>
      <c r="E5">
        <f>COUNTIF(Hívások!$A$2:$A$1119,C5)</f>
        <v>11</v>
      </c>
      <c r="F5" s="2">
        <f>SUMIF(Hívások!$A$2:$A$1119,$C5,Hívások!E$2:E$1119)</f>
        <v>0.22575231481459923</v>
      </c>
      <c r="G5" s="5">
        <f>SUMIF(Hívások!$A$2:$A$1119,$C5,Hívások!G$2:G$1119)</f>
        <v>26400</v>
      </c>
    </row>
    <row r="6" spans="1:7" x14ac:dyDescent="0.25">
      <c r="A6" t="s">
        <v>25</v>
      </c>
      <c r="B6" t="s">
        <v>85</v>
      </c>
      <c r="C6">
        <v>148</v>
      </c>
      <c r="D6" t="str">
        <f>IF(B6="ügyintéző",INDEX(Hívások!$B$2:$B$1119,MATCH(C6,Hívások!$A$2:$A$1119,0)),"")</f>
        <v/>
      </c>
      <c r="E6">
        <f>COUNTIF(Hívások!$A$2:$A$1119,C6)</f>
        <v>26</v>
      </c>
      <c r="F6" s="2">
        <f>SUMIF(Hívások!$A$2:$A$1119,$C6,Hívások!E$2:E$1119)</f>
        <v>0.48611111111677019</v>
      </c>
      <c r="G6" s="5">
        <f>SUMIF(Hívások!$A$2:$A$1119,$C6,Hívások!G$2:G$1119)</f>
        <v>57020</v>
      </c>
    </row>
    <row r="7" spans="1:7" x14ac:dyDescent="0.25">
      <c r="A7" t="s">
        <v>26</v>
      </c>
      <c r="B7" t="s">
        <v>85</v>
      </c>
      <c r="C7">
        <v>158</v>
      </c>
      <c r="D7" t="str">
        <f>IF(B7="ügyintéző",INDEX(Hívások!$B$2:$B$1119,MATCH(C7,Hívások!$A$2:$A$1119,0)),"")</f>
        <v/>
      </c>
      <c r="E7">
        <f>COUNTIF(Hívások!$A$2:$A$1119,C7)</f>
        <v>24</v>
      </c>
      <c r="F7" s="2">
        <f>SUMIF(Hívások!$A$2:$A$1119,$C7,Hívások!E$2:E$1119)</f>
        <v>0.45001157408114523</v>
      </c>
      <c r="G7" s="5">
        <f>SUMIF(Hívások!$A$2:$A$1119,$C7,Hívások!G$2:G$1119)</f>
        <v>53190</v>
      </c>
    </row>
    <row r="8" spans="1:7" x14ac:dyDescent="0.25">
      <c r="A8" t="s">
        <v>27</v>
      </c>
      <c r="B8" t="s">
        <v>85</v>
      </c>
      <c r="C8">
        <v>110</v>
      </c>
      <c r="D8" t="str">
        <f>IF(B8="ügyintéző",INDEX(Hívások!$B$2:$B$1119,MATCH(C8,Hívások!$A$2:$A$1119,0)),"")</f>
        <v/>
      </c>
      <c r="E8">
        <f>COUNTIF(Hívások!$A$2:$A$1119,C8)</f>
        <v>23</v>
      </c>
      <c r="F8" s="2">
        <f>SUMIF(Hívások!$A$2:$A$1119,$C8,Hívások!E$2:E$1119)</f>
        <v>0.46394675927149365</v>
      </c>
      <c r="G8" s="5">
        <f>SUMIF(Hívások!$A$2:$A$1119,$C8,Hívások!G$2:G$1119)</f>
        <v>54960</v>
      </c>
    </row>
    <row r="9" spans="1:7" x14ac:dyDescent="0.25">
      <c r="A9" t="s">
        <v>28</v>
      </c>
      <c r="B9" t="s">
        <v>85</v>
      </c>
      <c r="C9">
        <v>105</v>
      </c>
      <c r="D9" t="str">
        <f>IF(B9="ügyintéző",INDEX(Hívások!$B$2:$B$1119,MATCH(C9,Hívások!$A$2:$A$1119,0)),"")</f>
        <v/>
      </c>
      <c r="E9">
        <f>COUNTIF(Hívások!$A$2:$A$1119,C9)</f>
        <v>12</v>
      </c>
      <c r="F9" s="2">
        <f>SUMIF(Hívások!$A$2:$A$1119,$C9,Hívások!E$2:E$1119)</f>
        <v>0.22729166666977108</v>
      </c>
      <c r="G9" s="5">
        <f>SUMIF(Hívások!$A$2:$A$1119,$C9,Hívások!G$2:G$1119)</f>
        <v>27230</v>
      </c>
    </row>
    <row r="10" spans="1:7" x14ac:dyDescent="0.25">
      <c r="A10" t="s">
        <v>29</v>
      </c>
      <c r="B10" t="s">
        <v>86</v>
      </c>
      <c r="C10">
        <v>131</v>
      </c>
      <c r="D10" t="str">
        <f>IF(B10="ügyintéző",INDEX(Hívások!$B$2:$B$1119,MATCH(C10,Hívások!$A$2:$A$1119,0)),"")</f>
        <v>Brazília</v>
      </c>
      <c r="E10">
        <f>COUNTIF(Hívások!$A$2:$A$1119,C10)</f>
        <v>17</v>
      </c>
      <c r="F10" s="2">
        <f>SUMIF(Hívások!$A$2:$A$1119,$C10,Hívások!E$2:E$1119)</f>
        <v>0.4051851851909305</v>
      </c>
      <c r="G10" s="5">
        <f>SUMIF(Hívások!$A$2:$A$1119,$C10,Hívások!G$2:G$1119)</f>
        <v>48125</v>
      </c>
    </row>
    <row r="11" spans="1:7" x14ac:dyDescent="0.25">
      <c r="A11" t="s">
        <v>30</v>
      </c>
      <c r="B11" t="s">
        <v>86</v>
      </c>
      <c r="C11">
        <v>111</v>
      </c>
      <c r="D11" t="str">
        <f>IF(B11="ügyintéző",INDEX(Hívások!$B$2:$B$1119,MATCH(C11,Hívások!$A$2:$A$1119,0)),"")</f>
        <v>Chile</v>
      </c>
      <c r="E11">
        <f>COUNTIF(Hívások!$A$2:$A$1119,C11)</f>
        <v>10</v>
      </c>
      <c r="F11" s="2">
        <f>SUMIF(Hívások!$A$2:$A$1119,$C11,Hívások!E$2:E$1119)</f>
        <v>0.16233796295273351</v>
      </c>
      <c r="G11" s="5">
        <f>SUMIF(Hívások!$A$2:$A$1119,$C11,Hívások!G$2:G$1119)</f>
        <v>20745</v>
      </c>
    </row>
    <row r="12" spans="1:7" x14ac:dyDescent="0.25">
      <c r="A12" t="s">
        <v>31</v>
      </c>
      <c r="B12" t="s">
        <v>86</v>
      </c>
      <c r="C12">
        <v>114</v>
      </c>
      <c r="D12" t="str">
        <f>IF(B12="ügyintéző",INDEX(Hívások!$B$2:$B$1119,MATCH(C12,Hívások!$A$2:$A$1119,0)),"")</f>
        <v>Paraguay</v>
      </c>
      <c r="E12">
        <f>COUNTIF(Hívások!$A$2:$A$1119,C12)</f>
        <v>27</v>
      </c>
      <c r="F12" s="2">
        <f>SUMIF(Hívások!$A$2:$A$1119,$C12,Hívások!E$2:E$1119)</f>
        <v>0.41444444446096895</v>
      </c>
      <c r="G12" s="5">
        <f>SUMIF(Hívások!$A$2:$A$1119,$C12,Hívások!G$2:G$1119)</f>
        <v>49775</v>
      </c>
    </row>
    <row r="13" spans="1:7" x14ac:dyDescent="0.25">
      <c r="A13" t="s">
        <v>32</v>
      </c>
      <c r="B13" t="s">
        <v>86</v>
      </c>
      <c r="C13">
        <v>145</v>
      </c>
      <c r="D13" t="str">
        <f>IF(B13="ügyintéző",INDEX(Hívások!$B$2:$B$1119,MATCH(C13,Hívások!$A$2:$A$1119,0)),"")</f>
        <v>Suriname</v>
      </c>
      <c r="E13">
        <f>COUNTIF(Hívások!$A$2:$A$1119,C13)</f>
        <v>21</v>
      </c>
      <c r="F13" s="2">
        <f>SUMIF(Hívások!$A$2:$A$1119,$C13,Hívások!E$2:E$1119)</f>
        <v>0.40862268519413192</v>
      </c>
      <c r="G13" s="5">
        <f>SUMIF(Hívások!$A$2:$A$1119,$C13,Hívások!G$2:G$1119)</f>
        <v>45975</v>
      </c>
    </row>
    <row r="14" spans="1:7" x14ac:dyDescent="0.25">
      <c r="A14" t="s">
        <v>33</v>
      </c>
      <c r="B14" t="s">
        <v>86</v>
      </c>
      <c r="C14">
        <v>137</v>
      </c>
      <c r="D14" t="str">
        <f>IF(B14="ügyintéző",INDEX(Hívások!$B$2:$B$1119,MATCH(C14,Hívások!$A$2:$A$1119,0)),"")</f>
        <v>Kolumbia</v>
      </c>
      <c r="E14">
        <f>COUNTIF(Hívások!$A$2:$A$1119,C14)</f>
        <v>12</v>
      </c>
      <c r="F14" s="2">
        <f>SUMIF(Hívások!$A$2:$A$1119,$C14,Hívások!E$2:E$1119)</f>
        <v>0.24406249999447027</v>
      </c>
      <c r="G14" s="5">
        <f>SUMIF(Hívások!$A$2:$A$1119,$C14,Hívások!G$2:G$1119)</f>
        <v>27450</v>
      </c>
    </row>
    <row r="15" spans="1:7" x14ac:dyDescent="0.25">
      <c r="A15" t="s">
        <v>34</v>
      </c>
      <c r="B15" t="s">
        <v>86</v>
      </c>
      <c r="C15">
        <v>144</v>
      </c>
      <c r="D15" t="str">
        <f>IF(B15="ügyintéző",INDEX(Hívások!$B$2:$B$1119,MATCH(C15,Hívások!$A$2:$A$1119,0)),"")</f>
        <v>Uruguay</v>
      </c>
      <c r="E15">
        <f>COUNTIF(Hívások!$A$2:$A$1119,C15)</f>
        <v>26</v>
      </c>
      <c r="F15" s="2">
        <f>SUMIF(Hívások!$A$2:$A$1119,$C15,Hívások!E$2:E$1119)</f>
        <v>0.53521990740409819</v>
      </c>
      <c r="G15" s="5">
        <f>SUMIF(Hívások!$A$2:$A$1119,$C15,Hívások!G$2:G$1119)</f>
        <v>63570</v>
      </c>
    </row>
    <row r="16" spans="1:7" x14ac:dyDescent="0.25">
      <c r="A16" t="s">
        <v>35</v>
      </c>
      <c r="B16" t="s">
        <v>86</v>
      </c>
      <c r="C16">
        <v>154</v>
      </c>
      <c r="D16" t="str">
        <f>IF(B16="ügyintéző",INDEX(Hívások!$B$2:$B$1119,MATCH(C16,Hívások!$A$2:$A$1119,0)),"")</f>
        <v>Argentína</v>
      </c>
      <c r="E16">
        <f>COUNTIF(Hívások!$A$2:$A$1119,C16)</f>
        <v>6</v>
      </c>
      <c r="F16" s="2">
        <f>SUMIF(Hívások!$A$2:$A$1119,$C16,Hívások!E$2:E$1119)</f>
        <v>7.6331018513883464E-2</v>
      </c>
      <c r="G16" s="5">
        <f>SUMIF(Hívások!$A$2:$A$1119,$C16,Hívások!G$2:G$1119)</f>
        <v>9310</v>
      </c>
    </row>
    <row r="17" spans="1:7" x14ac:dyDescent="0.25">
      <c r="A17" t="s">
        <v>36</v>
      </c>
      <c r="B17" t="s">
        <v>86</v>
      </c>
      <c r="C17">
        <v>153</v>
      </c>
      <c r="D17" t="str">
        <f>IF(B17="ügyintéző",INDEX(Hívások!$B$2:$B$1119,MATCH(C17,Hívások!$A$2:$A$1119,0)),"")</f>
        <v>Venezuela</v>
      </c>
      <c r="E17">
        <f>COUNTIF(Hívások!$A$2:$A$1119,C17)</f>
        <v>12</v>
      </c>
      <c r="F17" s="2">
        <f>SUMIF(Hívások!$A$2:$A$1119,$C17,Hívások!E$2:E$1119)</f>
        <v>0.26819444444117835</v>
      </c>
      <c r="G17" s="5">
        <f>SUMIF(Hívások!$A$2:$A$1119,$C17,Hívások!G$2:G$1119)</f>
        <v>30075</v>
      </c>
    </row>
    <row r="18" spans="1:7" x14ac:dyDescent="0.25">
      <c r="A18" t="s">
        <v>37</v>
      </c>
      <c r="B18" t="s">
        <v>86</v>
      </c>
      <c r="C18">
        <v>155</v>
      </c>
      <c r="D18" t="str">
        <f>IF(B18="ügyintéző",INDEX(Hívások!$B$2:$B$1119,MATCH(C18,Hívások!$A$2:$A$1119,0)),"")</f>
        <v>Kolumbia</v>
      </c>
      <c r="E18">
        <f>COUNTIF(Hívások!$A$2:$A$1119,C18)</f>
        <v>25</v>
      </c>
      <c r="F18" s="2">
        <f>SUMIF(Hívások!$A$2:$A$1119,$C18,Hívások!E$2:E$1119)</f>
        <v>0.38248842592292931</v>
      </c>
      <c r="G18" s="5">
        <f>SUMIF(Hívások!$A$2:$A$1119,$C18,Hívások!G$2:G$1119)</f>
        <v>43550</v>
      </c>
    </row>
    <row r="19" spans="1:7" x14ac:dyDescent="0.25">
      <c r="A19" t="s">
        <v>38</v>
      </c>
      <c r="B19" t="s">
        <v>86</v>
      </c>
      <c r="C19">
        <v>138</v>
      </c>
      <c r="D19" t="str">
        <f>IF(B19="ügyintéző",INDEX(Hívások!$B$2:$B$1119,MATCH(C19,Hívások!$A$2:$A$1119,0)),"")</f>
        <v>Brazília</v>
      </c>
      <c r="E19">
        <f>COUNTIF(Hívások!$A$2:$A$1119,C19)</f>
        <v>9</v>
      </c>
      <c r="F19" s="2">
        <f>SUMIF(Hívások!$A$2:$A$1119,$C19,Hívások!E$2:E$1119)</f>
        <v>0.1708101851909305</v>
      </c>
      <c r="G19" s="5">
        <f>SUMIF(Hívások!$A$2:$A$1119,$C19,Hívások!G$2:G$1119)</f>
        <v>20485</v>
      </c>
    </row>
    <row r="20" spans="1:7" x14ac:dyDescent="0.25">
      <c r="A20" t="s">
        <v>39</v>
      </c>
      <c r="B20" t="s">
        <v>86</v>
      </c>
      <c r="C20">
        <v>108</v>
      </c>
      <c r="D20" t="str">
        <f>IF(B20="ügyintéző",INDEX(Hívások!$B$2:$B$1119,MATCH(C20,Hívások!$A$2:$A$1119,0)),"")</f>
        <v>Ecuador</v>
      </c>
      <c r="E20">
        <f>COUNTIF(Hívások!$A$2:$A$1119,C20)</f>
        <v>20</v>
      </c>
      <c r="F20" s="2">
        <f>SUMIF(Hívások!$A$2:$A$1119,$C20,Hívások!E$2:E$1119)</f>
        <v>0.32861111110833008</v>
      </c>
      <c r="G20" s="5">
        <f>SUMIF(Hívások!$A$2:$A$1119,$C20,Hívások!G$2:G$1119)</f>
        <v>39460</v>
      </c>
    </row>
    <row r="21" spans="1:7" x14ac:dyDescent="0.25">
      <c r="A21" t="s">
        <v>40</v>
      </c>
      <c r="B21" t="s">
        <v>86</v>
      </c>
      <c r="C21">
        <v>102</v>
      </c>
      <c r="D21" t="str">
        <f>IF(B21="ügyintéző",INDEX(Hívások!$B$2:$B$1119,MATCH(C21,Hívások!$A$2:$A$1119,0)),"")</f>
        <v>Paraguay</v>
      </c>
      <c r="E21">
        <f>COUNTIF(Hívások!$A$2:$A$1119,C21)</f>
        <v>16</v>
      </c>
      <c r="F21" s="2">
        <f>SUMIF(Hívások!$A$2:$A$1119,$C21,Hívások!E$2:E$1119)</f>
        <v>0.3416435185354203</v>
      </c>
      <c r="G21" s="5">
        <f>SUMIF(Hívások!$A$2:$A$1119,$C21,Hívások!G$2:G$1119)</f>
        <v>40640</v>
      </c>
    </row>
    <row r="22" spans="1:7" x14ac:dyDescent="0.25">
      <c r="A22" t="s">
        <v>41</v>
      </c>
      <c r="B22" t="s">
        <v>86</v>
      </c>
      <c r="C22">
        <v>125</v>
      </c>
      <c r="D22" t="str">
        <f>IF(B22="ügyintéző",INDEX(Hívások!$B$2:$B$1119,MATCH(C22,Hívások!$A$2:$A$1119,0)),"")</f>
        <v>Argentína</v>
      </c>
      <c r="E22">
        <f>COUNTIF(Hívások!$A$2:$A$1119,C22)</f>
        <v>21</v>
      </c>
      <c r="F22" s="2">
        <f>SUMIF(Hívások!$A$2:$A$1119,$C22,Hívások!E$2:E$1119)</f>
        <v>0.31755787035945104</v>
      </c>
      <c r="G22" s="5">
        <f>SUMIF(Hívások!$A$2:$A$1119,$C22,Hívások!G$2:G$1119)</f>
        <v>38385</v>
      </c>
    </row>
    <row r="23" spans="1:7" x14ac:dyDescent="0.25">
      <c r="A23" t="s">
        <v>42</v>
      </c>
      <c r="B23" t="s">
        <v>86</v>
      </c>
      <c r="C23">
        <v>103</v>
      </c>
      <c r="D23" t="str">
        <f>IF(B23="ügyintéző",INDEX(Hívások!$B$2:$B$1119,MATCH(C23,Hívások!$A$2:$A$1119,0)),"")</f>
        <v>Bolívia</v>
      </c>
      <c r="E23">
        <f>COUNTIF(Hívások!$A$2:$A$1119,C23)</f>
        <v>13</v>
      </c>
      <c r="F23" s="2">
        <f>SUMIF(Hívások!$A$2:$A$1119,$C23,Hívások!E$2:E$1119)</f>
        <v>0.31210648147680331</v>
      </c>
      <c r="G23" s="5">
        <f>SUMIF(Hívások!$A$2:$A$1119,$C23,Hívások!G$2:G$1119)</f>
        <v>39455</v>
      </c>
    </row>
    <row r="24" spans="1:7" x14ac:dyDescent="0.25">
      <c r="A24" t="s">
        <v>43</v>
      </c>
      <c r="B24" t="s">
        <v>86</v>
      </c>
      <c r="C24">
        <v>139</v>
      </c>
      <c r="D24" t="str">
        <f>IF(B24="ügyintéző",INDEX(Hívások!$B$2:$B$1119,MATCH(C24,Hívások!$A$2:$A$1119,0)),"")</f>
        <v>Kolumbia</v>
      </c>
      <c r="E24">
        <f>COUNTIF(Hívások!$A$2:$A$1119,C24)</f>
        <v>9</v>
      </c>
      <c r="F24" s="2">
        <f>SUMIF(Hívások!$A$2:$A$1119,$C24,Hívások!E$2:E$1119)</f>
        <v>0.16666666667151731</v>
      </c>
      <c r="G24" s="5">
        <f>SUMIF(Hívások!$A$2:$A$1119,$C24,Hívások!G$2:G$1119)</f>
        <v>18825</v>
      </c>
    </row>
    <row r="25" spans="1:7" x14ac:dyDescent="0.25">
      <c r="A25" t="s">
        <v>44</v>
      </c>
      <c r="B25" t="s">
        <v>86</v>
      </c>
      <c r="C25">
        <v>128</v>
      </c>
      <c r="D25" t="str">
        <f>IF(B25="ügyintéző",INDEX(Hívások!$B$2:$B$1119,MATCH(C25,Hívások!$A$2:$A$1119,0)),"")</f>
        <v>Peru</v>
      </c>
      <c r="E25">
        <f>COUNTIF(Hívások!$A$2:$A$1119,C25)</f>
        <v>19</v>
      </c>
      <c r="F25" s="2">
        <f>SUMIF(Hívások!$A$2:$A$1119,$C25,Hívások!E$2:E$1119)</f>
        <v>0.32660879627655959</v>
      </c>
      <c r="G25" s="5">
        <f>SUMIF(Hívások!$A$2:$A$1119,$C25,Hívások!G$2:G$1119)</f>
        <v>34810</v>
      </c>
    </row>
    <row r="26" spans="1:7" x14ac:dyDescent="0.25">
      <c r="A26" t="s">
        <v>45</v>
      </c>
      <c r="B26" t="s">
        <v>86</v>
      </c>
      <c r="C26">
        <v>160</v>
      </c>
      <c r="D26" t="str">
        <f>IF(B26="ügyintéző",INDEX(Hívások!$B$2:$B$1119,MATCH(C26,Hívások!$A$2:$A$1119,0)),"")</f>
        <v>Uruguay</v>
      </c>
      <c r="E26">
        <f>COUNTIF(Hívások!$A$2:$A$1119,C26)</f>
        <v>27</v>
      </c>
      <c r="F26" s="2">
        <f>SUMIF(Hívások!$A$2:$A$1119,$C26,Hívások!E$2:E$1119)</f>
        <v>0.51957175924326293</v>
      </c>
      <c r="G26" s="5">
        <f>SUMIF(Hívások!$A$2:$A$1119,$C26,Hívások!G$2:G$1119)</f>
        <v>62095</v>
      </c>
    </row>
    <row r="27" spans="1:7" x14ac:dyDescent="0.25">
      <c r="A27" t="s">
        <v>46</v>
      </c>
      <c r="B27" t="s">
        <v>86</v>
      </c>
      <c r="C27">
        <v>107</v>
      </c>
      <c r="D27" t="str">
        <f>IF(B27="ügyintéző",INDEX(Hívások!$B$2:$B$1119,MATCH(C27,Hívások!$A$2:$A$1119,0)),"")</f>
        <v>Venezuela</v>
      </c>
      <c r="E27">
        <f>COUNTIF(Hívások!$A$2:$A$1119,C27)</f>
        <v>22</v>
      </c>
      <c r="F27" s="2">
        <f>SUMIF(Hívások!$A$2:$A$1119,$C27,Hívások!E$2:E$1119)</f>
        <v>0.32567129631206626</v>
      </c>
      <c r="G27" s="5">
        <f>SUMIF(Hívások!$A$2:$A$1119,$C27,Hívások!G$2:G$1119)</f>
        <v>37025</v>
      </c>
    </row>
    <row r="28" spans="1:7" x14ac:dyDescent="0.25">
      <c r="A28" t="s">
        <v>47</v>
      </c>
      <c r="B28" t="s">
        <v>86</v>
      </c>
      <c r="C28">
        <v>161</v>
      </c>
      <c r="D28" t="str">
        <f>IF(B28="ügyintéző",INDEX(Hívások!$B$2:$B$1119,MATCH(C28,Hívások!$A$2:$A$1119,0)),"")</f>
        <v>Kolumbia</v>
      </c>
      <c r="E28">
        <f>COUNTIF(Hívások!$A$2:$A$1119,C28)</f>
        <v>11</v>
      </c>
      <c r="F28" s="2">
        <f>SUMIF(Hívások!$A$2:$A$1119,$C28,Hívások!E$2:E$1119)</f>
        <v>0.23203703702893108</v>
      </c>
      <c r="G28" s="5">
        <f>SUMIF(Hívások!$A$2:$A$1119,$C28,Hívások!G$2:G$1119)</f>
        <v>25975</v>
      </c>
    </row>
    <row r="29" spans="1:7" x14ac:dyDescent="0.25">
      <c r="A29" t="s">
        <v>48</v>
      </c>
      <c r="B29" t="s">
        <v>86</v>
      </c>
      <c r="C29">
        <v>130</v>
      </c>
      <c r="D29" t="str">
        <f>IF(B29="ügyintéző",INDEX(Hívások!$B$2:$B$1119,MATCH(C29,Hívások!$A$2:$A$1119,0)),"")</f>
        <v>Bolívia</v>
      </c>
      <c r="E29">
        <f>COUNTIF(Hívások!$A$2:$A$1119,C29)</f>
        <v>15</v>
      </c>
      <c r="F29" s="2">
        <f>SUMIF(Hívások!$A$2:$A$1119,$C29,Hívások!E$2:E$1119)</f>
        <v>0.26697916666307719</v>
      </c>
      <c r="G29" s="5">
        <f>SUMIF(Hívások!$A$2:$A$1119,$C29,Hívások!G$2:G$1119)</f>
        <v>34305</v>
      </c>
    </row>
    <row r="30" spans="1:7" x14ac:dyDescent="0.25">
      <c r="A30" t="s">
        <v>49</v>
      </c>
      <c r="B30" t="s">
        <v>86</v>
      </c>
      <c r="C30">
        <v>124</v>
      </c>
      <c r="D30" t="str">
        <f>IF(B30="ügyintéző",INDEX(Hívások!$B$2:$B$1119,MATCH(C30,Hívások!$A$2:$A$1119,0)),"")</f>
        <v>Ecuador</v>
      </c>
      <c r="E30">
        <f>COUNTIF(Hívások!$A$2:$A$1119,C30)</f>
        <v>26</v>
      </c>
      <c r="F30" s="2">
        <f>SUMIF(Hívások!$A$2:$A$1119,$C30,Hívások!E$2:E$1119)</f>
        <v>0.48163194442895474</v>
      </c>
      <c r="G30" s="5">
        <f>SUMIF(Hívások!$A$2:$A$1119,$C30,Hívások!G$2:G$1119)</f>
        <v>57650</v>
      </c>
    </row>
    <row r="31" spans="1:7" x14ac:dyDescent="0.25">
      <c r="A31" t="s">
        <v>50</v>
      </c>
      <c r="B31" t="s">
        <v>86</v>
      </c>
      <c r="C31">
        <v>126</v>
      </c>
      <c r="D31" t="str">
        <f>IF(B31="ügyintéző",INDEX(Hívások!$B$2:$B$1119,MATCH(C31,Hívások!$A$2:$A$1119,0)),"")</f>
        <v>Peru</v>
      </c>
      <c r="E31">
        <f>COUNTIF(Hívások!$A$2:$A$1119,C31)</f>
        <v>20</v>
      </c>
      <c r="F31" s="2">
        <f>SUMIF(Hívások!$A$2:$A$1119,$C31,Hívások!E$2:E$1119)</f>
        <v>0.38488425923424074</v>
      </c>
      <c r="G31" s="5">
        <f>SUMIF(Hívások!$A$2:$A$1119,$C31,Hívások!G$2:G$1119)</f>
        <v>40610</v>
      </c>
    </row>
    <row r="32" spans="1:7" x14ac:dyDescent="0.25">
      <c r="A32" t="s">
        <v>51</v>
      </c>
      <c r="B32" t="s">
        <v>86</v>
      </c>
      <c r="C32">
        <v>141</v>
      </c>
      <c r="D32" t="str">
        <f>IF(B32="ügyintéző",INDEX(Hívások!$B$2:$B$1119,MATCH(C32,Hívások!$A$2:$A$1119,0)),"")</f>
        <v>Bolívia</v>
      </c>
      <c r="E32">
        <f>COUNTIF(Hívások!$A$2:$A$1119,C32)</f>
        <v>12</v>
      </c>
      <c r="F32" s="2">
        <f>SUMIF(Hívások!$A$2:$A$1119,$C32,Hívások!E$2:E$1119)</f>
        <v>0.21168981480150251</v>
      </c>
      <c r="G32" s="5">
        <f>SUMIF(Hívások!$A$2:$A$1119,$C32,Hívások!G$2:G$1119)</f>
        <v>26985</v>
      </c>
    </row>
    <row r="33" spans="1:7" x14ac:dyDescent="0.25">
      <c r="A33" t="s">
        <v>52</v>
      </c>
      <c r="B33" t="s">
        <v>86</v>
      </c>
      <c r="C33">
        <v>123</v>
      </c>
      <c r="D33" t="str">
        <f>IF(B33="ügyintéző",INDEX(Hívások!$B$2:$B$1119,MATCH(C33,Hívások!$A$2:$A$1119,0)),"")</f>
        <v>Venezuela</v>
      </c>
      <c r="E33">
        <f>COUNTIF(Hívások!$A$2:$A$1119,C33)</f>
        <v>21</v>
      </c>
      <c r="F33" s="2">
        <f>SUMIF(Hívások!$A$2:$A$1119,$C33,Hívások!E$2:E$1119)</f>
        <v>0.28053240741428453</v>
      </c>
      <c r="G33" s="5">
        <f>SUMIF(Hívások!$A$2:$A$1119,$C33,Hívások!G$2:G$1119)</f>
        <v>32100</v>
      </c>
    </row>
    <row r="34" spans="1:7" x14ac:dyDescent="0.25">
      <c r="A34" t="s">
        <v>53</v>
      </c>
      <c r="B34" t="s">
        <v>86</v>
      </c>
      <c r="C34">
        <v>106</v>
      </c>
      <c r="D34" t="str">
        <f>IF(B34="ügyintéző",INDEX(Hívások!$B$2:$B$1119,MATCH(C34,Hívások!$A$2:$A$1119,0)),"")</f>
        <v>Argentína</v>
      </c>
      <c r="E34">
        <f>COUNTIF(Hívások!$A$2:$A$1119,C34)</f>
        <v>21</v>
      </c>
      <c r="F34" s="2">
        <f>SUMIF(Hívások!$A$2:$A$1119,$C34,Hívások!E$2:E$1119)</f>
        <v>0.35388888885790948</v>
      </c>
      <c r="G34" s="5">
        <f>SUMIF(Hívások!$A$2:$A$1119,$C34,Hívások!G$2:G$1119)</f>
        <v>42465</v>
      </c>
    </row>
    <row r="35" spans="1:7" x14ac:dyDescent="0.25">
      <c r="A35" t="s">
        <v>54</v>
      </c>
      <c r="B35" t="s">
        <v>86</v>
      </c>
      <c r="C35">
        <v>133</v>
      </c>
      <c r="D35" t="str">
        <f>IF(B35="ügyintéző",INDEX(Hívások!$B$2:$B$1119,MATCH(C35,Hívások!$A$2:$A$1119,0)),"")</f>
        <v>Chile</v>
      </c>
      <c r="E35">
        <f>COUNTIF(Hívások!$A$2:$A$1119,C35)</f>
        <v>8</v>
      </c>
      <c r="F35" s="2">
        <f>SUMIF(Hívások!$A$2:$A$1119,$C35,Hívások!E$2:E$1119)</f>
        <v>0.11043981482362142</v>
      </c>
      <c r="G35" s="5">
        <f>SUMIF(Hívások!$A$2:$A$1119,$C35,Hívások!G$2:G$1119)</f>
        <v>14335</v>
      </c>
    </row>
    <row r="36" spans="1:7" x14ac:dyDescent="0.25">
      <c r="A36" t="s">
        <v>55</v>
      </c>
      <c r="B36" t="s">
        <v>86</v>
      </c>
      <c r="C36">
        <v>136</v>
      </c>
      <c r="D36" t="str">
        <f>IF(B36="ügyintéző",INDEX(Hívások!$B$2:$B$1119,MATCH(C36,Hívások!$A$2:$A$1119,0)),"")</f>
        <v>Paraguay</v>
      </c>
      <c r="E36">
        <f>COUNTIF(Hívások!$A$2:$A$1119,C36)</f>
        <v>27</v>
      </c>
      <c r="F36" s="2">
        <f>SUMIF(Hívások!$A$2:$A$1119,$C36,Hívások!E$2:E$1119)</f>
        <v>0.60123842593020527</v>
      </c>
      <c r="G36" s="5">
        <f>SUMIF(Hívások!$A$2:$A$1119,$C36,Hívások!G$2:G$1119)</f>
        <v>71855</v>
      </c>
    </row>
    <row r="37" spans="1:7" x14ac:dyDescent="0.25">
      <c r="A37" t="s">
        <v>56</v>
      </c>
      <c r="B37" t="s">
        <v>86</v>
      </c>
      <c r="C37">
        <v>119</v>
      </c>
      <c r="D37" t="str">
        <f>IF(B37="ügyintéző",INDEX(Hívások!$B$2:$B$1119,MATCH(C37,Hívások!$A$2:$A$1119,0)),"")</f>
        <v>Bolívia</v>
      </c>
      <c r="E37">
        <f>COUNTIF(Hívások!$A$2:$A$1119,C37)</f>
        <v>25</v>
      </c>
      <c r="F37" s="2">
        <f>SUMIF(Hívások!$A$2:$A$1119,$C37,Hívások!E$2:E$1119)</f>
        <v>0.36613425928953802</v>
      </c>
      <c r="G37" s="5">
        <f>SUMIF(Hívások!$A$2:$A$1119,$C37,Hívások!G$2:G$1119)</f>
        <v>47485</v>
      </c>
    </row>
    <row r="38" spans="1:7" x14ac:dyDescent="0.25">
      <c r="A38" t="s">
        <v>57</v>
      </c>
      <c r="B38" t="s">
        <v>86</v>
      </c>
      <c r="C38">
        <v>134</v>
      </c>
      <c r="D38" t="str">
        <f>IF(B38="ügyintéző",INDEX(Hívások!$B$2:$B$1119,MATCH(C38,Hívások!$A$2:$A$1119,0)),"")</f>
        <v>Peru</v>
      </c>
      <c r="E38">
        <f>COUNTIF(Hívások!$A$2:$A$1119,C38)</f>
        <v>19</v>
      </c>
      <c r="F38" s="2">
        <f>SUMIF(Hívások!$A$2:$A$1119,$C38,Hívások!E$2:E$1119)</f>
        <v>0.38746527775219874</v>
      </c>
      <c r="G38" s="5">
        <f>SUMIF(Hívások!$A$2:$A$1119,$C38,Hívások!G$2:G$1119)</f>
        <v>40760</v>
      </c>
    </row>
    <row r="39" spans="1:7" x14ac:dyDescent="0.25">
      <c r="A39" t="s">
        <v>58</v>
      </c>
      <c r="B39" t="s">
        <v>86</v>
      </c>
      <c r="C39">
        <v>135</v>
      </c>
      <c r="D39" t="str">
        <f>IF(B39="ügyintéző",INDEX(Hívások!$B$2:$B$1119,MATCH(C39,Hívások!$A$2:$A$1119,0)),"")</f>
        <v>Ecuador</v>
      </c>
      <c r="E39">
        <f>COUNTIF(Hívások!$A$2:$A$1119,C39)</f>
        <v>10</v>
      </c>
      <c r="F39" s="2">
        <f>SUMIF(Hívások!$A$2:$A$1119,$C39,Hívások!E$2:E$1119)</f>
        <v>0.21854166668344988</v>
      </c>
      <c r="G39" s="5">
        <f>SUMIF(Hívások!$A$2:$A$1119,$C39,Hívások!G$2:G$1119)</f>
        <v>25970</v>
      </c>
    </row>
    <row r="40" spans="1:7" x14ac:dyDescent="0.25">
      <c r="A40" t="s">
        <v>59</v>
      </c>
      <c r="B40" t="s">
        <v>86</v>
      </c>
      <c r="C40">
        <v>104</v>
      </c>
      <c r="D40" t="str">
        <f>IF(B40="ügyintéző",INDEX(Hívások!$B$2:$B$1119,MATCH(C40,Hívások!$A$2:$A$1119,0)),"")</f>
        <v>Brazília</v>
      </c>
      <c r="E40">
        <f>COUNTIF(Hívások!$A$2:$A$1119,C40)</f>
        <v>21</v>
      </c>
      <c r="F40" s="2">
        <f>SUMIF(Hívások!$A$2:$A$1119,$C40,Hívások!E$2:E$1119)</f>
        <v>0.51026620370976161</v>
      </c>
      <c r="G40" s="5">
        <f>SUMIF(Hívások!$A$2:$A$1119,$C40,Hívások!G$2:G$1119)</f>
        <v>60545</v>
      </c>
    </row>
    <row r="41" spans="1:7" x14ac:dyDescent="0.25">
      <c r="A41" t="s">
        <v>60</v>
      </c>
      <c r="B41" t="s">
        <v>86</v>
      </c>
      <c r="C41">
        <v>122</v>
      </c>
      <c r="D41" t="str">
        <f>IF(B41="ügyintéző",INDEX(Hívások!$B$2:$B$1119,MATCH(C41,Hívások!$A$2:$A$1119,0)),"")</f>
        <v>Uruguay</v>
      </c>
      <c r="E41">
        <f>COUNTIF(Hívások!$A$2:$A$1119,C41)</f>
        <v>6</v>
      </c>
      <c r="F41" s="2">
        <f>SUMIF(Hívások!$A$2:$A$1119,$C41,Hívások!E$2:E$1119)</f>
        <v>0.12413194445252884</v>
      </c>
      <c r="G41" s="5">
        <f>SUMIF(Hívások!$A$2:$A$1119,$C41,Hívások!G$2:G$1119)</f>
        <v>14830</v>
      </c>
    </row>
    <row r="42" spans="1:7" x14ac:dyDescent="0.25">
      <c r="A42" t="s">
        <v>61</v>
      </c>
      <c r="B42" t="s">
        <v>86</v>
      </c>
      <c r="C42">
        <v>109</v>
      </c>
      <c r="D42" t="str">
        <f>IF(B42="ügyintéző",INDEX(Hívások!$B$2:$B$1119,MATCH(C42,Hívások!$A$2:$A$1119,0)),"")</f>
        <v>Chile</v>
      </c>
      <c r="E42">
        <f>COUNTIF(Hívások!$A$2:$A$1119,C42)</f>
        <v>9</v>
      </c>
      <c r="F42" s="2">
        <f>SUMIF(Hívások!$A$2:$A$1119,$C42,Hívások!E$2:E$1119)</f>
        <v>0.16373842593748122</v>
      </c>
      <c r="G42" s="5">
        <f>SUMIF(Hívások!$A$2:$A$1119,$C42,Hívások!G$2:G$1119)</f>
        <v>21025</v>
      </c>
    </row>
    <row r="43" spans="1:7" x14ac:dyDescent="0.25">
      <c r="A43" t="s">
        <v>62</v>
      </c>
      <c r="B43" t="s">
        <v>86</v>
      </c>
      <c r="C43">
        <v>151</v>
      </c>
      <c r="D43" t="str">
        <f>IF(B43="ügyintéző",INDEX(Hívások!$B$2:$B$1119,MATCH(C43,Hívások!$A$2:$A$1119,0)),"")</f>
        <v>Chile</v>
      </c>
      <c r="E43">
        <f>COUNTIF(Hívások!$A$2:$A$1119,C43)</f>
        <v>20</v>
      </c>
      <c r="F43" s="2">
        <f>SUMIF(Hívások!$A$2:$A$1119,$C43,Hívások!E$2:E$1119)</f>
        <v>0.48737268518016208</v>
      </c>
      <c r="G43" s="5">
        <f>SUMIF(Hívások!$A$2:$A$1119,$C43,Hívások!G$2:G$1119)</f>
        <v>61550</v>
      </c>
    </row>
    <row r="44" spans="1:7" x14ac:dyDescent="0.25">
      <c r="A44" t="s">
        <v>63</v>
      </c>
      <c r="B44" t="s">
        <v>86</v>
      </c>
      <c r="C44">
        <v>116</v>
      </c>
      <c r="D44" t="str">
        <f>IF(B44="ügyintéző",INDEX(Hívások!$B$2:$B$1119,MATCH(C44,Hívások!$A$2:$A$1119,0)),"")</f>
        <v>Kolumbia</v>
      </c>
      <c r="E44">
        <f>COUNTIF(Hívások!$A$2:$A$1119,C44)</f>
        <v>14</v>
      </c>
      <c r="F44" s="2">
        <f>SUMIF(Hívások!$A$2:$A$1119,$C44,Hívások!E$2:E$1119)</f>
        <v>0.2266203703766223</v>
      </c>
      <c r="G44" s="5">
        <f>SUMIF(Hívások!$A$2:$A$1119,$C44,Hívások!G$2:G$1119)</f>
        <v>25825</v>
      </c>
    </row>
    <row r="45" spans="1:7" x14ac:dyDescent="0.25">
      <c r="A45" t="s">
        <v>64</v>
      </c>
      <c r="B45" t="s">
        <v>86</v>
      </c>
      <c r="C45">
        <v>115</v>
      </c>
      <c r="D45" t="str">
        <f>IF(B45="ügyintéző",INDEX(Hívások!$B$2:$B$1119,MATCH(C45,Hívások!$A$2:$A$1119,0)),"")</f>
        <v>Uruguay</v>
      </c>
      <c r="E45">
        <f>COUNTIF(Hívások!$A$2:$A$1119,C45)</f>
        <v>16</v>
      </c>
      <c r="F45" s="2">
        <f>SUMIF(Hívások!$A$2:$A$1119,$C45,Hívások!E$2:E$1119)</f>
        <v>0.28450231483293464</v>
      </c>
      <c r="G45" s="5">
        <f>SUMIF(Hívások!$A$2:$A$1119,$C45,Hívások!G$2:G$1119)</f>
        <v>34000</v>
      </c>
    </row>
    <row r="46" spans="1:7" x14ac:dyDescent="0.25">
      <c r="A46" t="s">
        <v>65</v>
      </c>
      <c r="B46" t="s">
        <v>86</v>
      </c>
      <c r="C46">
        <v>162</v>
      </c>
      <c r="D46" t="str">
        <f>IF(B46="ügyintéző",INDEX(Hívások!$B$2:$B$1119,MATCH(C46,Hívások!$A$2:$A$1119,0)),"")</f>
        <v>Brazília</v>
      </c>
      <c r="E46">
        <f>COUNTIF(Hívások!$A$2:$A$1119,C46)</f>
        <v>15</v>
      </c>
      <c r="F46" s="2">
        <f>SUMIF(Hívások!$A$2:$A$1119,$C46,Hívások!E$2:E$1119)</f>
        <v>0.29685185183188878</v>
      </c>
      <c r="G46" s="5">
        <f>SUMIF(Hívások!$A$2:$A$1119,$C46,Hívások!G$2:G$1119)</f>
        <v>35235</v>
      </c>
    </row>
    <row r="47" spans="1:7" x14ac:dyDescent="0.25">
      <c r="A47" t="s">
        <v>66</v>
      </c>
      <c r="B47" t="s">
        <v>86</v>
      </c>
      <c r="C47">
        <v>118</v>
      </c>
      <c r="D47" t="str">
        <f>IF(B47="ügyintéző",INDEX(Hívások!$B$2:$B$1119,MATCH(C47,Hívások!$A$2:$A$1119,0)),"")</f>
        <v>Brazília</v>
      </c>
      <c r="E47">
        <f>COUNTIF(Hívások!$A$2:$A$1119,C47)</f>
        <v>21</v>
      </c>
      <c r="F47" s="2">
        <f>SUMIF(Hívások!$A$2:$A$1119,$C47,Hívások!E$2:E$1119)</f>
        <v>0.38969907404680271</v>
      </c>
      <c r="G47" s="5">
        <f>SUMIF(Hívások!$A$2:$A$1119,$C47,Hívások!G$2:G$1119)</f>
        <v>46545</v>
      </c>
    </row>
    <row r="48" spans="1:7" x14ac:dyDescent="0.25">
      <c r="A48" t="s">
        <v>67</v>
      </c>
      <c r="B48" t="s">
        <v>86</v>
      </c>
      <c r="C48">
        <v>117</v>
      </c>
      <c r="D48" t="str">
        <f>IF(B48="ügyintéző",INDEX(Hívások!$B$2:$B$1119,MATCH(C48,Hívások!$A$2:$A$1119,0)),"")</f>
        <v>Brazília</v>
      </c>
      <c r="E48">
        <f>COUNTIF(Hívások!$A$2:$A$1119,C48)</f>
        <v>18</v>
      </c>
      <c r="F48" s="2">
        <f>SUMIF(Hívások!$A$2:$A$1119,$C48,Hívások!E$2:E$1119)</f>
        <v>0.35652777775248978</v>
      </c>
      <c r="G48" s="5">
        <f>SUMIF(Hívások!$A$2:$A$1119,$C48,Hívások!G$2:G$1119)</f>
        <v>42490</v>
      </c>
    </row>
    <row r="49" spans="1:7" x14ac:dyDescent="0.25">
      <c r="A49" t="s">
        <v>68</v>
      </c>
      <c r="B49" t="s">
        <v>86</v>
      </c>
      <c r="C49">
        <v>156</v>
      </c>
      <c r="D49" t="str">
        <f>IF(B49="ügyintéző",INDEX(Hívások!$B$2:$B$1119,MATCH(C49,Hívások!$A$2:$A$1119,0)),"")</f>
        <v>Venezuela</v>
      </c>
      <c r="E49">
        <f>COUNTIF(Hívások!$A$2:$A$1119,C49)</f>
        <v>24</v>
      </c>
      <c r="F49" s="2">
        <f>SUMIF(Hívások!$A$2:$A$1119,$C49,Hívások!E$2:E$1119)</f>
        <v>0.39905092592380242</v>
      </c>
      <c r="G49" s="5">
        <f>SUMIF(Hívások!$A$2:$A$1119,$C49,Hívások!G$2:G$1119)</f>
        <v>45450</v>
      </c>
    </row>
    <row r="50" spans="1:7" x14ac:dyDescent="0.25">
      <c r="A50" t="s">
        <v>69</v>
      </c>
      <c r="B50" t="s">
        <v>86</v>
      </c>
      <c r="C50">
        <v>121</v>
      </c>
      <c r="D50" t="str">
        <f>IF(B50="ügyintéző",INDEX(Hívások!$B$2:$B$1119,MATCH(C50,Hívások!$A$2:$A$1119,0)),"")</f>
        <v>Venezuela</v>
      </c>
      <c r="E50">
        <f>COUNTIF(Hívások!$A$2:$A$1119,C50)</f>
        <v>25</v>
      </c>
      <c r="F50" s="2">
        <f>SUMIF(Hívások!$A$2:$A$1119,$C50,Hívások!E$2:E$1119)</f>
        <v>0.32109953703184146</v>
      </c>
      <c r="G50" s="5">
        <f>SUMIF(Hívások!$A$2:$A$1119,$C50,Hívások!G$2:G$1119)</f>
        <v>36800</v>
      </c>
    </row>
    <row r="51" spans="1:7" x14ac:dyDescent="0.25">
      <c r="A51" t="s">
        <v>70</v>
      </c>
      <c r="B51" t="s">
        <v>86</v>
      </c>
      <c r="C51">
        <v>159</v>
      </c>
      <c r="D51" t="str">
        <f>IF(B51="ügyintéző",INDEX(Hívások!$B$2:$B$1119,MATCH(C51,Hívások!$A$2:$A$1119,0)),"")</f>
        <v>Peru</v>
      </c>
      <c r="E51">
        <f>COUNTIF(Hívások!$A$2:$A$1119,C51)</f>
        <v>26</v>
      </c>
      <c r="F51" s="2">
        <f>SUMIF(Hívások!$A$2:$A$1119,$C51,Hívások!E$2:E$1119)</f>
        <v>0.40881944446300622</v>
      </c>
      <c r="G51" s="5">
        <f>SUMIF(Hívások!$A$2:$A$1119,$C51,Hívások!G$2:G$1119)</f>
        <v>43630</v>
      </c>
    </row>
    <row r="52" spans="1:7" x14ac:dyDescent="0.25">
      <c r="A52" t="s">
        <v>71</v>
      </c>
      <c r="B52" t="s">
        <v>86</v>
      </c>
      <c r="C52">
        <v>132</v>
      </c>
      <c r="D52" t="str">
        <f>IF(B52="ügyintéző",INDEX(Hívások!$B$2:$B$1119,MATCH(C52,Hívások!$A$2:$A$1119,0)),"")</f>
        <v>Brazília</v>
      </c>
      <c r="E52">
        <f>COUNTIF(Hívások!$A$2:$A$1119,C52)</f>
        <v>24</v>
      </c>
      <c r="F52" s="2">
        <f>SUMIF(Hívások!$A$2:$A$1119,$C52,Hívások!E$2:E$1119)</f>
        <v>0.41534722222422715</v>
      </c>
      <c r="G52" s="5">
        <f>SUMIF(Hívások!$A$2:$A$1119,$C52,Hívások!G$2:G$1119)</f>
        <v>50040</v>
      </c>
    </row>
    <row r="53" spans="1:7" x14ac:dyDescent="0.25">
      <c r="A53" t="s">
        <v>72</v>
      </c>
      <c r="B53" t="s">
        <v>86</v>
      </c>
      <c r="C53">
        <v>127</v>
      </c>
      <c r="D53" t="str">
        <f>IF(B53="ügyintéző",INDEX(Hívások!$B$2:$B$1119,MATCH(C53,Hívások!$A$2:$A$1119,0)),"")</f>
        <v>Peru</v>
      </c>
      <c r="E53">
        <f>COUNTIF(Hívások!$A$2:$A$1119,C53)</f>
        <v>19</v>
      </c>
      <c r="F53" s="2">
        <f>SUMIF(Hívások!$A$2:$A$1119,$C53,Hívások!E$2:E$1119)</f>
        <v>0.30453703703824431</v>
      </c>
      <c r="G53" s="5">
        <f>SUMIF(Hívások!$A$2:$A$1119,$C53,Hívások!G$2:G$1119)</f>
        <v>32500</v>
      </c>
    </row>
    <row r="54" spans="1:7" x14ac:dyDescent="0.25">
      <c r="A54" t="s">
        <v>73</v>
      </c>
      <c r="B54" t="s">
        <v>86</v>
      </c>
      <c r="C54">
        <v>120</v>
      </c>
      <c r="D54" t="str">
        <f>IF(B54="ügyintéző",INDEX(Hívások!$B$2:$B$1119,MATCH(C54,Hívások!$A$2:$A$1119,0)),"")</f>
        <v>Suriname</v>
      </c>
      <c r="E54">
        <f>COUNTIF(Hívások!$A$2:$A$1119,C54)</f>
        <v>12</v>
      </c>
      <c r="F54" s="2">
        <f>SUMIF(Hívások!$A$2:$A$1119,$C54,Hívások!E$2:E$1119)</f>
        <v>0.18596064815210411</v>
      </c>
      <c r="G54" s="5">
        <f>SUMIF(Hívások!$A$2:$A$1119,$C54,Hívások!G$2:G$1119)</f>
        <v>21075</v>
      </c>
    </row>
    <row r="55" spans="1:7" x14ac:dyDescent="0.25">
      <c r="A55" t="s">
        <v>74</v>
      </c>
      <c r="B55" t="s">
        <v>86</v>
      </c>
      <c r="C55">
        <v>101</v>
      </c>
      <c r="D55" t="str">
        <f>IF(B55="ügyintéző",INDEX(Hívások!$B$2:$B$1119,MATCH(C55,Hívások!$A$2:$A$1119,0)),"")</f>
        <v>Paraguay</v>
      </c>
      <c r="E55">
        <f>COUNTIF(Hívások!$A$2:$A$1119,C55)</f>
        <v>16</v>
      </c>
      <c r="F55" s="2">
        <f>SUMIF(Hívások!$A$2:$A$1119,$C55,Hívások!E$2:E$1119)</f>
        <v>0.26929398145875894</v>
      </c>
      <c r="G55" s="5">
        <f>SUMIF(Hívások!$A$2:$A$1119,$C55,Hívások!G$2:G$1119)</f>
        <v>32400</v>
      </c>
    </row>
    <row r="56" spans="1:7" x14ac:dyDescent="0.25">
      <c r="A56" t="s">
        <v>75</v>
      </c>
      <c r="B56" t="s">
        <v>86</v>
      </c>
      <c r="C56">
        <v>140</v>
      </c>
      <c r="D56" t="str">
        <f>IF(B56="ügyintéző",INDEX(Hívások!$B$2:$B$1119,MATCH(C56,Hívások!$A$2:$A$1119,0)),"")</f>
        <v>Brazília</v>
      </c>
      <c r="E56">
        <f>COUNTIF(Hívások!$A$2:$A$1119,C56)</f>
        <v>29</v>
      </c>
      <c r="F56" s="2">
        <f>SUMIF(Hívások!$A$2:$A$1119,$C56,Hívások!E$2:E$1119)</f>
        <v>0.50243055551982252</v>
      </c>
      <c r="G56" s="5">
        <f>SUMIF(Hívások!$A$2:$A$1119,$C56,Hívások!G$2:G$1119)</f>
        <v>60425</v>
      </c>
    </row>
    <row r="57" spans="1:7" x14ac:dyDescent="0.25">
      <c r="A57" t="s">
        <v>76</v>
      </c>
      <c r="B57" t="s">
        <v>86</v>
      </c>
      <c r="C57">
        <v>157</v>
      </c>
      <c r="D57" t="str">
        <f>IF(B57="ügyintéző",INDEX(Hívások!$B$2:$B$1119,MATCH(C57,Hívások!$A$2:$A$1119,0)),"")</f>
        <v>Guyana</v>
      </c>
      <c r="E57">
        <f>COUNTIF(Hívások!$A$2:$A$1119,C57)</f>
        <v>6</v>
      </c>
      <c r="F57" s="2">
        <f>SUMIF(Hívások!$A$2:$A$1119,$C57,Hívások!E$2:E$1119)</f>
        <v>0.1207986111039645</v>
      </c>
      <c r="G57" s="5">
        <f>SUMIF(Hívások!$A$2:$A$1119,$C57,Hívások!G$2:G$1119)</f>
        <v>14350</v>
      </c>
    </row>
    <row r="58" spans="1:7" x14ac:dyDescent="0.25">
      <c r="A58" t="s">
        <v>77</v>
      </c>
      <c r="B58" t="s">
        <v>86</v>
      </c>
      <c r="C58">
        <v>113</v>
      </c>
      <c r="D58" t="str">
        <f>IF(B58="ügyintéző",INDEX(Hívások!$B$2:$B$1119,MATCH(C58,Hívások!$A$2:$A$1119,0)),"")</f>
        <v>Venezuela</v>
      </c>
      <c r="E58">
        <f>COUNTIF(Hívások!$A$2:$A$1119,C58)</f>
        <v>25</v>
      </c>
      <c r="F58" s="2">
        <f>SUMIF(Hívások!$A$2:$A$1119,$C58,Hívások!E$2:E$1119)</f>
        <v>0.50872685186914168</v>
      </c>
      <c r="G58" s="5">
        <f>SUMIF(Hívások!$A$2:$A$1119,$C58,Hívások!G$2:G$1119)</f>
        <v>57275</v>
      </c>
    </row>
    <row r="59" spans="1:7" x14ac:dyDescent="0.25">
      <c r="A59" t="s">
        <v>78</v>
      </c>
      <c r="B59" t="s">
        <v>86</v>
      </c>
      <c r="C59">
        <v>112</v>
      </c>
      <c r="D59" t="str">
        <f>IF(B59="ügyintéző",INDEX(Hívások!$B$2:$B$1119,MATCH(C59,Hívások!$A$2:$A$1119,0)),"")</f>
        <v>Ecuador</v>
      </c>
      <c r="E59">
        <f>COUNTIF(Hívások!$A$2:$A$1119,C59)</f>
        <v>29</v>
      </c>
      <c r="F59" s="2">
        <f>SUMIF(Hívások!$A$2:$A$1119,$C59,Hívások!E$2:E$1119)</f>
        <v>0.56247685181733686</v>
      </c>
      <c r="G59" s="5">
        <f>SUMIF(Hívások!$A$2:$A$1119,$C59,Hívások!G$2:G$1119)</f>
        <v>67145</v>
      </c>
    </row>
    <row r="60" spans="1:7" x14ac:dyDescent="0.25">
      <c r="A60" t="s">
        <v>79</v>
      </c>
      <c r="B60" t="s">
        <v>86</v>
      </c>
      <c r="C60">
        <v>143</v>
      </c>
      <c r="D60" t="str">
        <f>IF(B60="ügyintéző",INDEX(Hívások!$B$2:$B$1119,MATCH(C60,Hívások!$A$2:$A$1119,0)),"")</f>
        <v>Kolumbia</v>
      </c>
      <c r="E60">
        <f>COUNTIF(Hívások!$A$2:$A$1119,C60)</f>
        <v>30</v>
      </c>
      <c r="F60" s="2">
        <f>SUMIF(Hívások!$A$2:$A$1119,$C60,Hívások!E$2:E$1119)</f>
        <v>0.57381944444932742</v>
      </c>
      <c r="G60" s="5">
        <f>SUMIF(Hívások!$A$2:$A$1119,$C60,Hívások!G$2:G$1119)</f>
        <v>64650</v>
      </c>
    </row>
    <row r="61" spans="1:7" x14ac:dyDescent="0.25">
      <c r="A61" t="s">
        <v>80</v>
      </c>
      <c r="B61" t="s">
        <v>86</v>
      </c>
      <c r="C61">
        <v>142</v>
      </c>
      <c r="D61" t="str">
        <f>IF(B61="ügyintéző",INDEX(Hívások!$B$2:$B$1119,MATCH(C61,Hívások!$A$2:$A$1119,0)),"")</f>
        <v>Peru</v>
      </c>
      <c r="E61">
        <f>COUNTIF(Hívások!$A$2:$A$1119,C61)</f>
        <v>10</v>
      </c>
      <c r="F61" s="2">
        <f>SUMIF(Hívások!$A$2:$A$1119,$C61,Hívások!E$2:E$1119)</f>
        <v>0.17502314814919373</v>
      </c>
      <c r="G61" s="5">
        <f>SUMIF(Hívások!$A$2:$A$1119,$C61,Hívások!G$2:G$1119)</f>
        <v>18660</v>
      </c>
    </row>
    <row r="62" spans="1:7" x14ac:dyDescent="0.25">
      <c r="A62" t="s">
        <v>81</v>
      </c>
      <c r="B62" t="s">
        <v>86</v>
      </c>
      <c r="C62">
        <v>152</v>
      </c>
      <c r="D62" t="str">
        <f>IF(B62="ügyintéző",INDEX(Hívások!$B$2:$B$1119,MATCH(C62,Hívások!$A$2:$A$1119,0)),"")</f>
        <v>Guyana</v>
      </c>
      <c r="E62">
        <f>COUNTIF(Hívások!$A$2:$A$1119,C62)</f>
        <v>20</v>
      </c>
      <c r="F62" s="2">
        <f>SUMIF(Hívások!$A$2:$A$1119,$C62,Hívások!E$2:E$1119)</f>
        <v>0.39774305554601597</v>
      </c>
      <c r="G62" s="5">
        <f>SUMIF(Hívások!$A$2:$A$1119,$C62,Hívások!G$2:G$1119)</f>
        <v>47460</v>
      </c>
    </row>
    <row r="63" spans="1:7" x14ac:dyDescent="0.25">
      <c r="A63" t="s">
        <v>82</v>
      </c>
      <c r="B63" t="s">
        <v>86</v>
      </c>
      <c r="C63">
        <v>150</v>
      </c>
      <c r="D63" t="str">
        <f>IF(B63="ügyintéző",INDEX(Hívások!$B$2:$B$1119,MATCH(C63,Hívások!$A$2:$A$1119,0)),"")</f>
        <v>Brazília</v>
      </c>
      <c r="E63">
        <f>COUNTIF(Hívások!$A$2:$A$1119,C63)</f>
        <v>12</v>
      </c>
      <c r="F63" s="2">
        <f>SUMIF(Hívások!$A$2:$A$1119,$C63,Hívások!E$2:E$1119)</f>
        <v>0.27831018519646022</v>
      </c>
      <c r="G63" s="5">
        <f>SUMIF(Hívások!$A$2:$A$1119,$C63,Hívások!G$2:G$1119)</f>
        <v>33180</v>
      </c>
    </row>
    <row r="69" spans="1:7" x14ac:dyDescent="0.25">
      <c r="A69" t="s">
        <v>20</v>
      </c>
      <c r="B69" t="s">
        <v>83</v>
      </c>
      <c r="C69" t="s">
        <v>94</v>
      </c>
    </row>
    <row r="70" spans="1:7" x14ac:dyDescent="0.25">
      <c r="A70" t="str">
        <f>IF(COUNTIF($C$2:$C$63,$C$70)&gt;0,INDEX(A2:A63,MATCH($C$70,$C$2:$C$63,0)),"Nincs!")</f>
        <v>Virt Kornél</v>
      </c>
      <c r="B70" t="str">
        <f>IF(COUNTIF($C$2:$C$63,$C$70)&gt;0,INDEX(B2:B63,MATCH($C$70,$C$2:$C$63,0)),"Nincs!")</f>
        <v>ügyintéző</v>
      </c>
      <c r="C70">
        <v>150</v>
      </c>
    </row>
    <row r="72" spans="1:7" s="16" customFormat="1" x14ac:dyDescent="0.25"/>
    <row r="73" spans="1:7" s="16" customFormat="1" x14ac:dyDescent="0.25"/>
    <row r="74" spans="1:7" s="16" customFormat="1" x14ac:dyDescent="0.25">
      <c r="B74" s="17"/>
      <c r="C74" s="17"/>
      <c r="D74" s="17"/>
      <c r="E74" s="17"/>
      <c r="F74" s="17"/>
    </row>
    <row r="75" spans="1:7" s="16" customFormat="1" x14ac:dyDescent="0.25"/>
    <row r="76" spans="1:7" s="16" customFormat="1" x14ac:dyDescent="0.25"/>
    <row r="78" spans="1:7" ht="55.5" customHeight="1" x14ac:dyDescent="0.25">
      <c r="A78" s="14" t="str">
        <f>CONCATENATE("Az ügyintézők beszélgetései alkalmanként átlagosan ",INT(SUMIF($B$2:$B$63,"ügyintéző",$G$2:$G$63)/SUMIF($B$2:$B$63,"ügyintéző",$E$2:$E$63))," Ft-ba, a közép- és felsővezetők beszélgetései pedig átlagosan ", INT(SUM(SUMIF($B$2:$B$63,"felsővezető",$G$2:$G$63),SUMIF($B$2:$B$63,"középvezető",$G$2:$G$63))/SUM(SUMIF($B$2:$B$63,"felsővezető",$E$2:$E$63),SUMIF($B$2:$B$63,"középvezető",$E$2:$E$63)))," Ft-ba kerülnek. Ennek alapján megállapíthatjuk, hogy a vezetők átlagosan ", IF(INT(SUM(SUMIF($B$2:$B$63,"felsővezető",$G$2:$G$63),SUMIF($B$2:$B$63,"középvezető",$G$2:$G$63))/SUM(SUMIF($B$2:$B$63,"felsővezető",$E$2:$E$63),SUMIF($B$2:$B$63,"középvezető",$E$2:$E$63)))&gt;INT(SUMIF($B$2:$B$63,"ügyintéző",$G$2:$G$63)/SUMIF($B$2:$B$63,"ügyintéző",$E$2:$E$63)),"drágábban","olcsóbban")," beszélnek, mint a beosztottjaik.")</f>
        <v>Az ügyintézők beszélgetései alkalmanként átlagosan 2153 Ft-ba, a közép- és felsővezetők beszélgetései pedig átlagosan 2349 Ft-ba kerülnek. Ennek alapján megállapíthatjuk, hogy a vezetők átlagosan drágábban beszélnek, mint a beosztottjaik.</v>
      </c>
      <c r="B78" s="14"/>
      <c r="C78" s="14"/>
      <c r="D78" s="14"/>
      <c r="E78" s="14"/>
      <c r="F78" s="14"/>
      <c r="G78" s="14"/>
    </row>
  </sheetData>
  <mergeCells count="2">
    <mergeCell ref="B74:F74"/>
    <mergeCell ref="A78:G7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78"/>
  <sheetViews>
    <sheetView workbookViewId="0">
      <pane ySplit="1" topLeftCell="A50" activePane="bottomLeft" state="frozen"/>
      <selection pane="bottomLeft" activeCell="D52" sqref="D52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9.28515625" bestFit="1" customWidth="1"/>
    <col min="4" max="4" width="22.42578125" customWidth="1"/>
    <col min="5" max="5" width="10.28515625" customWidth="1"/>
    <col min="6" max="6" width="14.140625" customWidth="1"/>
    <col min="7" max="7" width="14.7109375" customWidth="1"/>
  </cols>
  <sheetData>
    <row r="1" spans="1:7" s="1" customFormat="1" ht="56.25" x14ac:dyDescent="0.25">
      <c r="A1" s="1" t="s">
        <v>20</v>
      </c>
      <c r="B1" s="1" t="s">
        <v>83</v>
      </c>
      <c r="C1" s="1" t="s">
        <v>0</v>
      </c>
      <c r="D1" s="1" t="s">
        <v>87</v>
      </c>
      <c r="E1" s="1" t="s">
        <v>91</v>
      </c>
      <c r="F1" s="1" t="s">
        <v>92</v>
      </c>
      <c r="G1" s="1" t="s">
        <v>93</v>
      </c>
    </row>
    <row r="2" spans="1:7" x14ac:dyDescent="0.25">
      <c r="A2" t="s">
        <v>21</v>
      </c>
      <c r="B2" t="s">
        <v>84</v>
      </c>
      <c r="C2">
        <v>146</v>
      </c>
      <c r="D2" t="str">
        <f>IF(B2="ügyintéző",INDEX(Hívások!$B$2:$B$1119,MATCH(Telefonkönyv_rossz!C2,Hívások!$A$2:$A$1119,0)),"")</f>
        <v/>
      </c>
      <c r="E2">
        <f>COUNTIF(Hívások!$A$2:$A$1119,C2)</f>
        <v>16</v>
      </c>
      <c r="F2" s="2">
        <f>SUMIF(Hívások!$A$2:$A$1119,$C2,Hívások!E$2:E$1119)</f>
        <v>0.33575231482245727</v>
      </c>
      <c r="G2" s="5">
        <f>SUMIF(Hívások!$A$2:$A$1119,$C2,Hívások!G$2:G$1119)</f>
        <v>39455</v>
      </c>
    </row>
    <row r="3" spans="1:7" x14ac:dyDescent="0.25">
      <c r="A3" t="s">
        <v>22</v>
      </c>
      <c r="B3" t="s">
        <v>84</v>
      </c>
      <c r="C3">
        <v>147</v>
      </c>
      <c r="D3" t="str">
        <f>IF(B3="ügyintéző",INDEX(Hívások!$B$2:$B$1119,MATCH(Telefonkönyv_rossz!C3,Hívások!$A$2:$A$1119,0)),"")</f>
        <v/>
      </c>
      <c r="E3">
        <f>COUNTIF(Hívások!$A$2:$A$1119,C3)</f>
        <v>8</v>
      </c>
      <c r="F3" s="2">
        <f>SUMIF(Hívások!$A$2:$A$1119,$C3,Hívások!E$2:E$1119)</f>
        <v>0.20050925927353092</v>
      </c>
      <c r="G3" s="5">
        <f>SUMIF(Hívások!$A$2:$A$1119,$C3,Hívások!G$2:G$1119)</f>
        <v>23335</v>
      </c>
    </row>
    <row r="4" spans="1:7" x14ac:dyDescent="0.25">
      <c r="A4" t="s">
        <v>23</v>
      </c>
      <c r="B4" t="s">
        <v>85</v>
      </c>
      <c r="C4">
        <v>129</v>
      </c>
      <c r="D4" t="str">
        <f>IF(B4="ügyintéző",INDEX(Hívások!$B$2:$B$1119,MATCH(Telefonkönyv_rossz!C4,Hívások!$A$2:$A$1119,0)),"")</f>
        <v/>
      </c>
      <c r="E4">
        <f>COUNTIF(Hívások!$A$2:$A$1119,C4)</f>
        <v>24</v>
      </c>
      <c r="F4" s="2">
        <f>SUMIF(Hívások!$A$2:$A$1119,$C4,Hívások!E$2:E$1119)</f>
        <v>0.49136574076692341</v>
      </c>
      <c r="G4" s="5">
        <f>SUMIF(Hívások!$A$2:$A$1119,$C4,Hívások!G$2:G$1119)</f>
        <v>56805</v>
      </c>
    </row>
    <row r="5" spans="1:7" x14ac:dyDescent="0.25">
      <c r="A5" t="s">
        <v>24</v>
      </c>
      <c r="B5" t="s">
        <v>85</v>
      </c>
      <c r="C5">
        <v>149</v>
      </c>
      <c r="D5" t="str">
        <f>IF(B5="ügyintéző",INDEX(Hívások!$B$2:$B$1119,MATCH(Telefonkönyv_rossz!C5,Hívások!$A$2:$A$1119,0)),"")</f>
        <v/>
      </c>
      <c r="E5">
        <f>COUNTIF(Hívások!$A$2:$A$1119,C5)</f>
        <v>11</v>
      </c>
      <c r="F5" s="2">
        <f>SUMIF(Hívások!$A$2:$A$1119,$C5,Hívások!E$2:E$1119)</f>
        <v>0.22575231481459923</v>
      </c>
      <c r="G5" s="5">
        <f>SUMIF(Hívások!$A$2:$A$1119,$C5,Hívások!G$2:G$1119)</f>
        <v>26400</v>
      </c>
    </row>
    <row r="6" spans="1:7" x14ac:dyDescent="0.25">
      <c r="A6" t="s">
        <v>25</v>
      </c>
      <c r="B6" t="s">
        <v>85</v>
      </c>
      <c r="C6">
        <v>148</v>
      </c>
      <c r="D6" t="str">
        <f>IF(B6="ügyintéző",INDEX(Hívások!$B$2:$B$1119,MATCH(Telefonkönyv_rossz!C6,Hívások!$A$2:$A$1119,0)),"")</f>
        <v/>
      </c>
      <c r="E6">
        <f>COUNTIF(Hívások!$A$2:$A$1119,C6)</f>
        <v>26</v>
      </c>
      <c r="F6" s="2">
        <f>SUMIF(Hívások!$A$2:$A$1119,$C6,Hívások!E$2:E$1119)</f>
        <v>0.48611111111677019</v>
      </c>
      <c r="G6" s="5">
        <f>SUMIF(Hívások!$A$2:$A$1119,$C6,Hívások!G$2:G$1119)</f>
        <v>57020</v>
      </c>
    </row>
    <row r="7" spans="1:7" x14ac:dyDescent="0.25">
      <c r="A7" t="s">
        <v>26</v>
      </c>
      <c r="B7" t="s">
        <v>85</v>
      </c>
      <c r="C7">
        <v>158</v>
      </c>
      <c r="D7" t="str">
        <f>IF(B7="ügyintéző",INDEX(Hívások!$B$2:$B$1119,MATCH(Telefonkönyv_rossz!C7,Hívások!$A$2:$A$1119,0)),"")</f>
        <v/>
      </c>
      <c r="E7">
        <f>COUNTIF(Hívások!$A$2:$A$1119,C7)</f>
        <v>24</v>
      </c>
      <c r="F7" s="2">
        <f>SUMIF(Hívások!$A$2:$A$1119,$C7,Hívások!E$2:E$1119)</f>
        <v>0.45001157408114523</v>
      </c>
      <c r="G7" s="5">
        <f>SUMIF(Hívások!$A$2:$A$1119,$C7,Hívások!G$2:G$1119)</f>
        <v>53190</v>
      </c>
    </row>
    <row r="8" spans="1:7" x14ac:dyDescent="0.25">
      <c r="A8" t="s">
        <v>27</v>
      </c>
      <c r="B8" t="s">
        <v>85</v>
      </c>
      <c r="C8">
        <v>110</v>
      </c>
      <c r="D8" t="str">
        <f>IF(B8="ügyintéző",INDEX(Hívások!$B$2:$B$1119,MATCH(Telefonkönyv_rossz!C8,Hívások!$A$2:$A$1119,0)),"")</f>
        <v/>
      </c>
      <c r="E8">
        <f>COUNTIF(Hívások!$A$2:$A$1119,C8)</f>
        <v>23</v>
      </c>
      <c r="F8" s="2">
        <f>SUMIF(Hívások!$A$2:$A$1119,$C8,Hívások!E$2:E$1119)</f>
        <v>0.46394675927149365</v>
      </c>
      <c r="G8" s="5">
        <f>SUMIF(Hívások!$A$2:$A$1119,$C8,Hívások!G$2:G$1119)</f>
        <v>54960</v>
      </c>
    </row>
    <row r="9" spans="1:7" x14ac:dyDescent="0.25">
      <c r="A9" t="s">
        <v>28</v>
      </c>
      <c r="B9" t="s">
        <v>85</v>
      </c>
      <c r="C9">
        <v>105</v>
      </c>
      <c r="D9" t="str">
        <f>IF(B9="ügyintéző",INDEX(Hívások!$B$2:$B$1119,MATCH(Telefonkönyv_rossz!C9,Hívások!$A$2:$A$1119,0)),"")</f>
        <v/>
      </c>
      <c r="E9">
        <f>COUNTIF(Hívások!$A$2:$A$1119,C9)</f>
        <v>12</v>
      </c>
      <c r="F9" s="2">
        <f>SUMIF(Hívások!$A$2:$A$1119,$C9,Hívások!E$2:E$1119)</f>
        <v>0.22729166666977108</v>
      </c>
      <c r="G9" s="5">
        <f>SUMIF(Hívások!$A$2:$A$1119,$C9,Hívások!G$2:G$1119)</f>
        <v>27230</v>
      </c>
    </row>
    <row r="10" spans="1:7" x14ac:dyDescent="0.25">
      <c r="A10" t="s">
        <v>29</v>
      </c>
      <c r="B10" t="s">
        <v>86</v>
      </c>
      <c r="C10">
        <v>131</v>
      </c>
      <c r="D10" t="str">
        <f>IF(B10="ügyintéző",INDEX(Hívások!$B$2:$B$1119,MATCH(Telefonkönyv_rossz!C10,Hívások!$A$2:$A$1119,0)),"")</f>
        <v>Brazília</v>
      </c>
      <c r="E10">
        <f>COUNTIF(Hívások!$A$2:$A$1119,C10)</f>
        <v>17</v>
      </c>
      <c r="F10" s="2">
        <f>SUMIF(Hívások!$A$2:$A$1119,$C10,Hívások!E$2:E$1119)</f>
        <v>0.4051851851909305</v>
      </c>
      <c r="G10" s="5">
        <f>SUMIF(Hívások!$A$2:$A$1119,$C10,Hívások!G$2:G$1119)</f>
        <v>48125</v>
      </c>
    </row>
    <row r="11" spans="1:7" x14ac:dyDescent="0.25">
      <c r="A11" t="s">
        <v>30</v>
      </c>
      <c r="B11" t="s">
        <v>86</v>
      </c>
      <c r="C11">
        <v>111</v>
      </c>
      <c r="D11" t="str">
        <f>IF(B11="ügyintéző",INDEX(Hívások!$B$2:$B$1119,MATCH(Telefonkönyv_rossz!C11,Hívások!$A$2:$A$1119,0)),"")</f>
        <v>Chile</v>
      </c>
      <c r="E11">
        <f>COUNTIF(Hívások!$A$2:$A$1119,C11)</f>
        <v>10</v>
      </c>
      <c r="F11" s="2">
        <f>SUMIF(Hívások!$A$2:$A$1119,$C11,Hívások!E$2:E$1119)</f>
        <v>0.16233796295273351</v>
      </c>
      <c r="G11" s="5">
        <f>SUMIF(Hívások!$A$2:$A$1119,$C11,Hívások!G$2:G$1119)</f>
        <v>20745</v>
      </c>
    </row>
    <row r="12" spans="1:7" x14ac:dyDescent="0.25">
      <c r="A12" t="s">
        <v>31</v>
      </c>
      <c r="B12" t="s">
        <v>86</v>
      </c>
      <c r="C12">
        <v>114</v>
      </c>
      <c r="D12" t="str">
        <f>IF(B12="ügyintéző",INDEX(Hívások!$B$2:$B$1119,MATCH(Telefonkönyv_rossz!C12,Hívások!$A$2:$A$1119,0)),"")</f>
        <v>Paraguay</v>
      </c>
      <c r="E12">
        <f>COUNTIF(Hívások!$A$2:$A$1119,C12)</f>
        <v>27</v>
      </c>
      <c r="F12" s="2">
        <f>SUMIF(Hívások!$A$2:$A$1119,$C12,Hívások!E$2:E$1119)</f>
        <v>0.41444444446096895</v>
      </c>
      <c r="G12" s="5">
        <f>SUMIF(Hívások!$A$2:$A$1119,$C12,Hívások!G$2:G$1119)</f>
        <v>49775</v>
      </c>
    </row>
    <row r="13" spans="1:7" x14ac:dyDescent="0.25">
      <c r="A13" t="s">
        <v>32</v>
      </c>
      <c r="B13" t="s">
        <v>86</v>
      </c>
      <c r="C13">
        <v>145</v>
      </c>
      <c r="D13" t="str">
        <f>IF(B13="ügyintéző",INDEX(Hívások!$B$2:$B$1119,MATCH(Telefonkönyv_rossz!C13,Hívások!$A$2:$A$1119,0)),"")</f>
        <v>Suriname</v>
      </c>
      <c r="E13">
        <f>COUNTIF(Hívások!$A$2:$A$1119,C13)</f>
        <v>21</v>
      </c>
      <c r="F13" s="2">
        <f>SUMIF(Hívások!$A$2:$A$1119,$C13,Hívások!E$2:E$1119)</f>
        <v>0.40862268519413192</v>
      </c>
      <c r="G13" s="5">
        <f>SUMIF(Hívások!$A$2:$A$1119,$C13,Hívások!G$2:G$1119)</f>
        <v>45975</v>
      </c>
    </row>
    <row r="14" spans="1:7" x14ac:dyDescent="0.25">
      <c r="A14" t="s">
        <v>33</v>
      </c>
      <c r="B14" t="s">
        <v>86</v>
      </c>
      <c r="C14">
        <v>137</v>
      </c>
      <c r="D14" t="str">
        <f>IF(B14="ügyintéző",INDEX(Hívások!$B$2:$B$1119,MATCH(Telefonkönyv_rossz!C14,Hívások!$A$2:$A$1119,0)),"")</f>
        <v>Kolumbia</v>
      </c>
      <c r="E14">
        <f>COUNTIF(Hívások!$A$2:$A$1119,C14)</f>
        <v>12</v>
      </c>
      <c r="F14" s="2">
        <f>SUMIF(Hívások!$A$2:$A$1119,$C14,Hívások!E$2:E$1119)</f>
        <v>0.24406249999447027</v>
      </c>
      <c r="G14" s="5">
        <f>SUMIF(Hívások!$A$2:$A$1119,$C14,Hívások!G$2:G$1119)</f>
        <v>27450</v>
      </c>
    </row>
    <row r="15" spans="1:7" x14ac:dyDescent="0.25">
      <c r="A15" t="s">
        <v>34</v>
      </c>
      <c r="B15" t="s">
        <v>86</v>
      </c>
      <c r="C15">
        <v>144</v>
      </c>
      <c r="D15" t="str">
        <f>IF(B15="ügyintéző",INDEX(Hívások!$B$2:$B$1119,MATCH(Telefonkönyv_rossz!C15,Hívások!$A$2:$A$1119,0)),"")</f>
        <v>Uruguay</v>
      </c>
      <c r="E15">
        <f>COUNTIF(Hívások!$A$2:$A$1119,C15)</f>
        <v>26</v>
      </c>
      <c r="F15" s="2">
        <f>SUMIF(Hívások!$A$2:$A$1119,$C15,Hívások!E$2:E$1119)</f>
        <v>0.53521990740409819</v>
      </c>
      <c r="G15" s="5">
        <f>SUMIF(Hívások!$A$2:$A$1119,$C15,Hívások!G$2:G$1119)</f>
        <v>63570</v>
      </c>
    </row>
    <row r="16" spans="1:7" x14ac:dyDescent="0.25">
      <c r="A16" t="s">
        <v>35</v>
      </c>
      <c r="B16" t="s">
        <v>86</v>
      </c>
      <c r="C16">
        <v>154</v>
      </c>
      <c r="D16" t="str">
        <f>IF(B16="ügyintéző",INDEX(Hívások!$B$2:$B$1119,MATCH(Telefonkönyv_rossz!C16,Hívások!$A$2:$A$1119,0)),"")</f>
        <v>Argentína</v>
      </c>
      <c r="E16">
        <f>COUNTIF(Hívások!$A$2:$A$1119,C16)</f>
        <v>6</v>
      </c>
      <c r="F16" s="2">
        <f>SUMIF(Hívások!$A$2:$A$1119,$C16,Hívások!E$2:E$1119)</f>
        <v>7.6331018513883464E-2</v>
      </c>
      <c r="G16" s="5">
        <f>SUMIF(Hívások!$A$2:$A$1119,$C16,Hívások!G$2:G$1119)</f>
        <v>9310</v>
      </c>
    </row>
    <row r="17" spans="1:7" x14ac:dyDescent="0.25">
      <c r="A17" t="s">
        <v>36</v>
      </c>
      <c r="B17" t="s">
        <v>86</v>
      </c>
      <c r="C17">
        <v>153</v>
      </c>
      <c r="D17" t="str">
        <f>IF(B17="ügyintéző",INDEX(Hívások!$B$2:$B$1119,MATCH(Telefonkönyv_rossz!C17,Hívások!$A$2:$A$1119,0)),"")</f>
        <v>Venezuela</v>
      </c>
      <c r="E17">
        <f>COUNTIF(Hívások!$A$2:$A$1119,C17)</f>
        <v>12</v>
      </c>
      <c r="F17" s="2">
        <f>SUMIF(Hívások!$A$2:$A$1119,$C17,Hívások!E$2:E$1119)</f>
        <v>0.26819444444117835</v>
      </c>
      <c r="G17" s="5">
        <f>SUMIF(Hívások!$A$2:$A$1119,$C17,Hívások!G$2:G$1119)</f>
        <v>30075</v>
      </c>
    </row>
    <row r="18" spans="1:7" x14ac:dyDescent="0.25">
      <c r="A18" t="s">
        <v>37</v>
      </c>
      <c r="B18" t="s">
        <v>86</v>
      </c>
      <c r="C18">
        <v>155</v>
      </c>
      <c r="D18" t="str">
        <f>IF(B18="ügyintéző",INDEX(Hívások!$B$2:$B$1119,MATCH(Telefonkönyv_rossz!C18,Hívások!$A$2:$A$1119,0)),"")</f>
        <v>Kolumbia</v>
      </c>
      <c r="E18">
        <f>COUNTIF(Hívások!$A$2:$A$1119,C18)</f>
        <v>25</v>
      </c>
      <c r="F18" s="2">
        <f>SUMIF(Hívások!$A$2:$A$1119,$C18,Hívások!E$2:E$1119)</f>
        <v>0.38248842592292931</v>
      </c>
      <c r="G18" s="5">
        <f>SUMIF(Hívások!$A$2:$A$1119,$C18,Hívások!G$2:G$1119)</f>
        <v>43550</v>
      </c>
    </row>
    <row r="19" spans="1:7" x14ac:dyDescent="0.25">
      <c r="A19" t="s">
        <v>38</v>
      </c>
      <c r="B19" t="s">
        <v>86</v>
      </c>
      <c r="C19">
        <v>138</v>
      </c>
      <c r="D19" t="str">
        <f>IF(B19="ügyintéző",INDEX(Hívások!$B$2:$B$1119,MATCH(Telefonkönyv_rossz!C19,Hívások!$A$2:$A$1119,0)),"")</f>
        <v>Brazília</v>
      </c>
      <c r="E19">
        <f>COUNTIF(Hívások!$A$2:$A$1119,C19)</f>
        <v>9</v>
      </c>
      <c r="F19" s="2">
        <f>SUMIF(Hívások!$A$2:$A$1119,$C19,Hívások!E$2:E$1119)</f>
        <v>0.1708101851909305</v>
      </c>
      <c r="G19" s="5">
        <f>SUMIF(Hívások!$A$2:$A$1119,$C19,Hívások!G$2:G$1119)</f>
        <v>20485</v>
      </c>
    </row>
    <row r="20" spans="1:7" x14ac:dyDescent="0.25">
      <c r="A20" t="s">
        <v>39</v>
      </c>
      <c r="B20" t="s">
        <v>86</v>
      </c>
      <c r="C20">
        <v>108</v>
      </c>
      <c r="D20" t="str">
        <f>IF(B20="ügyintéző",INDEX(Hívások!$B$2:$B$1119,MATCH(Telefonkönyv_rossz!C20,Hívások!$A$2:$A$1119,0)),"")</f>
        <v>Ecuador</v>
      </c>
      <c r="E20">
        <f>COUNTIF(Hívások!$A$2:$A$1119,C20)</f>
        <v>20</v>
      </c>
      <c r="F20" s="2">
        <f>SUMIF(Hívások!$A$2:$A$1119,$C20,Hívások!E$2:E$1119)</f>
        <v>0.32861111110833008</v>
      </c>
      <c r="G20" s="5">
        <f>SUMIF(Hívások!$A$2:$A$1119,$C20,Hívások!G$2:G$1119)</f>
        <v>39460</v>
      </c>
    </row>
    <row r="21" spans="1:7" x14ac:dyDescent="0.25">
      <c r="A21" t="s">
        <v>40</v>
      </c>
      <c r="B21" t="s">
        <v>86</v>
      </c>
      <c r="C21">
        <v>102</v>
      </c>
      <c r="D21" t="str">
        <f>IF(B21="ügyintéző",INDEX(Hívások!$B$2:$B$1119,MATCH(Telefonkönyv_rossz!C21,Hívások!$A$2:$A$1119,0)),"")</f>
        <v>Paraguay</v>
      </c>
      <c r="E21">
        <f>COUNTIF(Hívások!$A$2:$A$1119,C21)</f>
        <v>16</v>
      </c>
      <c r="F21" s="2">
        <f>SUMIF(Hívások!$A$2:$A$1119,$C21,Hívások!E$2:E$1119)</f>
        <v>0.3416435185354203</v>
      </c>
      <c r="G21" s="5">
        <f>SUMIF(Hívások!$A$2:$A$1119,$C21,Hívások!G$2:G$1119)</f>
        <v>40640</v>
      </c>
    </row>
    <row r="22" spans="1:7" x14ac:dyDescent="0.25">
      <c r="A22" t="s">
        <v>41</v>
      </c>
      <c r="B22" t="s">
        <v>86</v>
      </c>
      <c r="C22">
        <v>125</v>
      </c>
      <c r="D22" t="str">
        <f>IF(B22="ügyintéző",INDEX(Hívások!$B$2:$B$1119,MATCH(Telefonkönyv_rossz!C22,Hívások!$A$2:$A$1119,0)),"")</f>
        <v>Argentína</v>
      </c>
      <c r="E22">
        <f>COUNTIF(Hívások!$A$2:$A$1119,C22)</f>
        <v>21</v>
      </c>
      <c r="F22" s="2">
        <f>SUMIF(Hívások!$A$2:$A$1119,$C22,Hívások!E$2:E$1119)</f>
        <v>0.31755787035945104</v>
      </c>
      <c r="G22" s="5">
        <f>SUMIF(Hívások!$A$2:$A$1119,$C22,Hívások!G$2:G$1119)</f>
        <v>38385</v>
      </c>
    </row>
    <row r="23" spans="1:7" x14ac:dyDescent="0.25">
      <c r="A23" t="s">
        <v>42</v>
      </c>
      <c r="B23" t="s">
        <v>86</v>
      </c>
      <c r="C23">
        <v>103</v>
      </c>
      <c r="D23" t="str">
        <f>IF(B23="ügyintéző",INDEX(Hívások!$B$2:$B$1119,MATCH(Telefonkönyv_rossz!C23,Hívások!$A$2:$A$1119,0)),"")</f>
        <v>Bolívia</v>
      </c>
      <c r="E23">
        <f>COUNTIF(Hívások!$A$2:$A$1119,C23)</f>
        <v>13</v>
      </c>
      <c r="F23" s="2">
        <f>SUMIF(Hívások!$A$2:$A$1119,$C23,Hívások!E$2:E$1119)</f>
        <v>0.31210648147680331</v>
      </c>
      <c r="G23" s="5">
        <f>SUMIF(Hívások!$A$2:$A$1119,$C23,Hívások!G$2:G$1119)</f>
        <v>39455</v>
      </c>
    </row>
    <row r="24" spans="1:7" x14ac:dyDescent="0.25">
      <c r="A24" t="s">
        <v>43</v>
      </c>
      <c r="B24" t="s">
        <v>86</v>
      </c>
      <c r="C24">
        <v>139</v>
      </c>
      <c r="D24" t="str">
        <f>IF(B24="ügyintéző",INDEX(Hívások!$B$2:$B$1119,MATCH(Telefonkönyv_rossz!C24,Hívások!$A$2:$A$1119,0)),"")</f>
        <v>Kolumbia</v>
      </c>
      <c r="E24">
        <f>COUNTIF(Hívások!$A$2:$A$1119,C24)</f>
        <v>9</v>
      </c>
      <c r="F24" s="2">
        <f>SUMIF(Hívások!$A$2:$A$1119,$C24,Hívások!E$2:E$1119)</f>
        <v>0.16666666667151731</v>
      </c>
      <c r="G24" s="5">
        <f>SUMIF(Hívások!$A$2:$A$1119,$C24,Hívások!G$2:G$1119)</f>
        <v>18825</v>
      </c>
    </row>
    <row r="25" spans="1:7" x14ac:dyDescent="0.25">
      <c r="A25" t="s">
        <v>44</v>
      </c>
      <c r="B25" t="s">
        <v>86</v>
      </c>
      <c r="C25">
        <v>128</v>
      </c>
      <c r="D25" t="str">
        <f>IF(B25="ügyintéző",INDEX(Hívások!$B$2:$B$1119,MATCH(Telefonkönyv_rossz!C25,Hívások!$A$2:$A$1119,0)),"")</f>
        <v>Peru</v>
      </c>
      <c r="E25">
        <f>COUNTIF(Hívások!$A$2:$A$1119,C25)</f>
        <v>19</v>
      </c>
      <c r="F25" s="2">
        <f>SUMIF(Hívások!$A$2:$A$1119,$C25,Hívások!E$2:E$1119)</f>
        <v>0.32660879627655959</v>
      </c>
      <c r="G25" s="5">
        <f>SUMIF(Hívások!$A$2:$A$1119,$C25,Hívások!G$2:G$1119)</f>
        <v>34810</v>
      </c>
    </row>
    <row r="26" spans="1:7" x14ac:dyDescent="0.25">
      <c r="A26" t="s">
        <v>45</v>
      </c>
      <c r="B26" t="s">
        <v>86</v>
      </c>
      <c r="C26">
        <v>160</v>
      </c>
      <c r="D26" t="str">
        <f>IF(B26="ügyintéző",INDEX(Hívások!$B$2:$B$1119,MATCH(Telefonkönyv_rossz!C26,Hívások!$A$2:$A$1119,0)),"")</f>
        <v>Uruguay</v>
      </c>
      <c r="E26">
        <f>COUNTIF(Hívások!$A$2:$A$1119,C26)</f>
        <v>27</v>
      </c>
      <c r="F26" s="2">
        <f>SUMIF(Hívások!$A$2:$A$1119,$C26,Hívások!E$2:E$1119)</f>
        <v>0.51957175924326293</v>
      </c>
      <c r="G26" s="5">
        <f>SUMIF(Hívások!$A$2:$A$1119,$C26,Hívások!G$2:G$1119)</f>
        <v>62095</v>
      </c>
    </row>
    <row r="27" spans="1:7" x14ac:dyDescent="0.25">
      <c r="A27" t="s">
        <v>46</v>
      </c>
      <c r="B27" t="s">
        <v>86</v>
      </c>
      <c r="C27">
        <v>107</v>
      </c>
      <c r="D27" t="str">
        <f>IF(B27="ügyintéző",INDEX(Hívások!$B$2:$B$1119,MATCH(Telefonkönyv_rossz!C27,Hívások!$A$2:$A$1119,0)),"")</f>
        <v>Venezuela</v>
      </c>
      <c r="E27">
        <f>COUNTIF(Hívások!$A$2:$A$1119,C27)</f>
        <v>22</v>
      </c>
      <c r="F27" s="2">
        <f>SUMIF(Hívások!$A$2:$A$1119,$C27,Hívások!E$2:E$1119)</f>
        <v>0.32567129631206626</v>
      </c>
      <c r="G27" s="5">
        <f>SUMIF(Hívások!$A$2:$A$1119,$C27,Hívások!G$2:G$1119)</f>
        <v>37025</v>
      </c>
    </row>
    <row r="28" spans="1:7" x14ac:dyDescent="0.25">
      <c r="A28" t="s">
        <v>47</v>
      </c>
      <c r="B28" t="s">
        <v>86</v>
      </c>
      <c r="C28">
        <v>161</v>
      </c>
      <c r="D28" t="str">
        <f>IF(B28="ügyintéző",INDEX(Hívások!$B$2:$B$1119,MATCH(Telefonkönyv_rossz!C28,Hívások!$A$2:$A$1119,0)),"")</f>
        <v>Kolumbia</v>
      </c>
      <c r="E28">
        <f>COUNTIF(Hívások!$A$2:$A$1119,C28)</f>
        <v>11</v>
      </c>
      <c r="F28" s="2">
        <f>SUMIF(Hívások!$A$2:$A$1119,$C28,Hívások!E$2:E$1119)</f>
        <v>0.23203703702893108</v>
      </c>
      <c r="G28" s="5">
        <f>SUMIF(Hívások!$A$2:$A$1119,$C28,Hívások!G$2:G$1119)</f>
        <v>25975</v>
      </c>
    </row>
    <row r="29" spans="1:7" x14ac:dyDescent="0.25">
      <c r="A29" t="s">
        <v>48</v>
      </c>
      <c r="B29" t="s">
        <v>86</v>
      </c>
      <c r="C29">
        <v>130</v>
      </c>
      <c r="D29" t="str">
        <f>IF(B29="ügyintéző",INDEX(Hívások!$B$2:$B$1119,MATCH(Telefonkönyv_rossz!C29,Hívások!$A$2:$A$1119,0)),"")</f>
        <v>Bolívia</v>
      </c>
      <c r="E29">
        <f>COUNTIF(Hívások!$A$2:$A$1119,C29)</f>
        <v>15</v>
      </c>
      <c r="F29" s="2">
        <f>SUMIF(Hívások!$A$2:$A$1119,$C29,Hívások!E$2:E$1119)</f>
        <v>0.26697916666307719</v>
      </c>
      <c r="G29" s="5">
        <f>SUMIF(Hívások!$A$2:$A$1119,$C29,Hívások!G$2:G$1119)</f>
        <v>34305</v>
      </c>
    </row>
    <row r="30" spans="1:7" x14ac:dyDescent="0.25">
      <c r="A30" t="s">
        <v>49</v>
      </c>
      <c r="B30" t="s">
        <v>86</v>
      </c>
      <c r="C30">
        <v>124</v>
      </c>
      <c r="D30" t="str">
        <f>IF(B30="ügyintéző",INDEX(Hívások!$B$2:$B$1119,MATCH(Telefonkönyv_rossz!C30,Hívások!$A$2:$A$1119,0)),"")</f>
        <v>Ecuador</v>
      </c>
      <c r="E30">
        <f>COUNTIF(Hívások!$A$2:$A$1119,C30)</f>
        <v>26</v>
      </c>
      <c r="F30" s="2">
        <f>SUMIF(Hívások!$A$2:$A$1119,$C30,Hívások!E$2:E$1119)</f>
        <v>0.48163194442895474</v>
      </c>
      <c r="G30" s="5">
        <f>SUMIF(Hívások!$A$2:$A$1119,$C30,Hívások!G$2:G$1119)</f>
        <v>57650</v>
      </c>
    </row>
    <row r="31" spans="1:7" x14ac:dyDescent="0.25">
      <c r="A31" t="s">
        <v>50</v>
      </c>
      <c r="B31" t="s">
        <v>86</v>
      </c>
      <c r="C31">
        <v>126</v>
      </c>
      <c r="D31" t="str">
        <f>IF(B31="ügyintéző",INDEX(Hívások!$B$2:$B$1119,MATCH(Telefonkönyv_rossz!C31,Hívások!$A$2:$A$1119,0)),"")</f>
        <v>Peru</v>
      </c>
      <c r="E31">
        <f>COUNTIF(Hívások!$A$2:$A$1119,C31)</f>
        <v>20</v>
      </c>
      <c r="F31" s="2">
        <f>SUMIF(Hívások!$A$2:$A$1119,$C31,Hívások!E$2:E$1119)</f>
        <v>0.38488425923424074</v>
      </c>
      <c r="G31" s="5">
        <f>SUMIF(Hívások!$A$2:$A$1119,$C31,Hívások!G$2:G$1119)</f>
        <v>40610</v>
      </c>
    </row>
    <row r="32" spans="1:7" x14ac:dyDescent="0.25">
      <c r="A32" t="s">
        <v>51</v>
      </c>
      <c r="B32" t="s">
        <v>86</v>
      </c>
      <c r="C32">
        <v>141</v>
      </c>
      <c r="D32" t="str">
        <f>IF(B32="ügyintéző",INDEX(Hívások!$B$2:$B$1119,MATCH(Telefonkönyv_rossz!C32,Hívások!$A$2:$A$1119,0)),"")</f>
        <v>Bolívia</v>
      </c>
      <c r="E32">
        <f>COUNTIF(Hívások!$A$2:$A$1119,C32)</f>
        <v>12</v>
      </c>
      <c r="F32" s="2">
        <f>SUMIF(Hívások!$A$2:$A$1119,$C32,Hívások!E$2:E$1119)</f>
        <v>0.21168981480150251</v>
      </c>
      <c r="G32" s="5">
        <f>SUMIF(Hívások!$A$2:$A$1119,$C32,Hívások!G$2:G$1119)</f>
        <v>26985</v>
      </c>
    </row>
    <row r="33" spans="1:7" x14ac:dyDescent="0.25">
      <c r="A33" t="s">
        <v>52</v>
      </c>
      <c r="B33" t="s">
        <v>86</v>
      </c>
      <c r="C33">
        <v>123</v>
      </c>
      <c r="D33" t="str">
        <f>IF(B33="ügyintéző",INDEX(Hívások!$B$2:$B$1119,MATCH(Telefonkönyv_rossz!C33,Hívások!$A$2:$A$1119,0)),"")</f>
        <v>Venezuela</v>
      </c>
      <c r="E33">
        <f>COUNTIF(Hívások!$A$2:$A$1119,C33)</f>
        <v>21</v>
      </c>
      <c r="F33" s="2">
        <f>SUMIF(Hívások!$A$2:$A$1119,$C33,Hívások!E$2:E$1119)</f>
        <v>0.28053240741428453</v>
      </c>
      <c r="G33" s="5">
        <f>SUMIF(Hívások!$A$2:$A$1119,$C33,Hívások!G$2:G$1119)</f>
        <v>32100</v>
      </c>
    </row>
    <row r="34" spans="1:7" x14ac:dyDescent="0.25">
      <c r="A34" t="s">
        <v>53</v>
      </c>
      <c r="B34" t="s">
        <v>86</v>
      </c>
      <c r="C34">
        <v>106</v>
      </c>
      <c r="D34" t="str">
        <f>IF(B34="ügyintéző",INDEX(Hívások!$B$2:$B$1119,MATCH(Telefonkönyv_rossz!C34,Hívások!$A$2:$A$1119,0)),"")</f>
        <v>Argentína</v>
      </c>
      <c r="E34">
        <f>COUNTIF(Hívások!$A$2:$A$1119,C34)</f>
        <v>21</v>
      </c>
      <c r="F34" s="2">
        <f>SUMIF(Hívások!$A$2:$A$1119,$C34,Hívások!E$2:E$1119)</f>
        <v>0.35388888885790948</v>
      </c>
      <c r="G34" s="5">
        <f>SUMIF(Hívások!$A$2:$A$1119,$C34,Hívások!G$2:G$1119)</f>
        <v>42465</v>
      </c>
    </row>
    <row r="35" spans="1:7" x14ac:dyDescent="0.25">
      <c r="A35" t="s">
        <v>54</v>
      </c>
      <c r="B35" t="s">
        <v>86</v>
      </c>
      <c r="C35">
        <v>133</v>
      </c>
      <c r="D35" t="str">
        <f>IF(B35="ügyintéző",INDEX(Hívások!$B$2:$B$1119,MATCH(Telefonkönyv_rossz!C35,Hívások!$A$2:$A$1119,0)),"")</f>
        <v>Chile</v>
      </c>
      <c r="E35">
        <f>COUNTIF(Hívások!$A$2:$A$1119,C35)</f>
        <v>8</v>
      </c>
      <c r="F35" s="2">
        <f>SUMIF(Hívások!$A$2:$A$1119,$C35,Hívások!E$2:E$1119)</f>
        <v>0.11043981482362142</v>
      </c>
      <c r="G35" s="5">
        <f>SUMIF(Hívások!$A$2:$A$1119,$C35,Hívások!G$2:G$1119)</f>
        <v>14335</v>
      </c>
    </row>
    <row r="36" spans="1:7" x14ac:dyDescent="0.25">
      <c r="A36" t="s">
        <v>55</v>
      </c>
      <c r="B36" t="s">
        <v>86</v>
      </c>
      <c r="C36">
        <v>136</v>
      </c>
      <c r="D36" t="str">
        <f>IF(B36="ügyintéző",INDEX(Hívások!$B$2:$B$1119,MATCH(Telefonkönyv_rossz!C36,Hívások!$A$2:$A$1119,0)),"")</f>
        <v>Paraguay</v>
      </c>
      <c r="E36">
        <f>COUNTIF(Hívások!$A$2:$A$1119,C36)</f>
        <v>27</v>
      </c>
      <c r="F36" s="2">
        <f>SUMIF(Hívások!$A$2:$A$1119,$C36,Hívások!E$2:E$1119)</f>
        <v>0.60123842593020527</v>
      </c>
      <c r="G36" s="5">
        <f>SUMIF(Hívások!$A$2:$A$1119,$C36,Hívások!G$2:G$1119)</f>
        <v>71855</v>
      </c>
    </row>
    <row r="37" spans="1:7" x14ac:dyDescent="0.25">
      <c r="A37" t="s">
        <v>56</v>
      </c>
      <c r="B37" t="s">
        <v>86</v>
      </c>
      <c r="C37">
        <v>119</v>
      </c>
      <c r="D37" t="str">
        <f>IF(B37="ügyintéző",INDEX(Hívások!$B$2:$B$1119,MATCH(Telefonkönyv_rossz!C37,Hívások!$A$2:$A$1119,0)),"")</f>
        <v>Bolívia</v>
      </c>
      <c r="E37">
        <f>COUNTIF(Hívások!$A$2:$A$1119,C37)</f>
        <v>25</v>
      </c>
      <c r="F37" s="2">
        <f>SUMIF(Hívások!$A$2:$A$1119,$C37,Hívások!E$2:E$1119)</f>
        <v>0.36613425928953802</v>
      </c>
      <c r="G37" s="5">
        <f>SUMIF(Hívások!$A$2:$A$1119,$C37,Hívások!G$2:G$1119)</f>
        <v>47485</v>
      </c>
    </row>
    <row r="38" spans="1:7" x14ac:dyDescent="0.25">
      <c r="A38" t="s">
        <v>57</v>
      </c>
      <c r="B38" t="s">
        <v>86</v>
      </c>
      <c r="C38">
        <v>134</v>
      </c>
      <c r="D38" t="str">
        <f>IF(B38="ügyintéző",INDEX(Hívások!$B$2:$B$1119,MATCH(Telefonkönyv_rossz!C38,Hívások!$A$2:$A$1119,0)),"")</f>
        <v>Peru</v>
      </c>
      <c r="E38">
        <f>COUNTIF(Hívások!$A$2:$A$1119,C38)</f>
        <v>19</v>
      </c>
      <c r="F38" s="2">
        <f>SUMIF(Hívások!$A$2:$A$1119,$C38,Hívások!E$2:E$1119)</f>
        <v>0.38746527775219874</v>
      </c>
      <c r="G38" s="5">
        <f>SUMIF(Hívások!$A$2:$A$1119,$C38,Hívások!G$2:G$1119)</f>
        <v>40760</v>
      </c>
    </row>
    <row r="39" spans="1:7" x14ac:dyDescent="0.25">
      <c r="A39" t="s">
        <v>58</v>
      </c>
      <c r="B39" t="s">
        <v>86</v>
      </c>
      <c r="C39">
        <v>135</v>
      </c>
      <c r="D39" t="str">
        <f>IF(B39="ügyintéző",INDEX(Hívások!$B$2:$B$1119,MATCH(Telefonkönyv_rossz!C39,Hívások!$A$2:$A$1119,0)),"")</f>
        <v>Ecuador</v>
      </c>
      <c r="E39">
        <f>COUNTIF(Hívások!$A$2:$A$1119,C39)</f>
        <v>10</v>
      </c>
      <c r="F39" s="2">
        <f>SUMIF(Hívások!$A$2:$A$1119,$C39,Hívások!E$2:E$1119)</f>
        <v>0.21854166668344988</v>
      </c>
      <c r="G39" s="5">
        <f>SUMIF(Hívások!$A$2:$A$1119,$C39,Hívások!G$2:G$1119)</f>
        <v>25970</v>
      </c>
    </row>
    <row r="40" spans="1:7" x14ac:dyDescent="0.25">
      <c r="A40" t="s">
        <v>59</v>
      </c>
      <c r="B40" t="s">
        <v>86</v>
      </c>
      <c r="C40">
        <v>104</v>
      </c>
      <c r="D40" t="str">
        <f>IF(B40="ügyintéző",INDEX(Hívások!$B$2:$B$1119,MATCH(Telefonkönyv_rossz!C40,Hívások!$A$2:$A$1119,0)),"")</f>
        <v>Brazília</v>
      </c>
      <c r="E40">
        <f>COUNTIF(Hívások!$A$2:$A$1119,C40)</f>
        <v>21</v>
      </c>
      <c r="F40" s="2">
        <f>SUMIF(Hívások!$A$2:$A$1119,$C40,Hívások!E$2:E$1119)</f>
        <v>0.51026620370976161</v>
      </c>
      <c r="G40" s="5">
        <f>SUMIF(Hívások!$A$2:$A$1119,$C40,Hívások!G$2:G$1119)</f>
        <v>60545</v>
      </c>
    </row>
    <row r="41" spans="1:7" x14ac:dyDescent="0.25">
      <c r="A41" t="s">
        <v>60</v>
      </c>
      <c r="B41" t="s">
        <v>86</v>
      </c>
      <c r="C41">
        <v>122</v>
      </c>
      <c r="D41" t="str">
        <f>IF(B41="ügyintéző",INDEX(Hívások!$B$2:$B$1119,MATCH(Telefonkönyv_rossz!C41,Hívások!$A$2:$A$1119,0)),"")</f>
        <v>Uruguay</v>
      </c>
      <c r="E41">
        <f>COUNTIF(Hívások!$A$2:$A$1119,C41)</f>
        <v>6</v>
      </c>
      <c r="F41" s="2">
        <f>SUMIF(Hívások!$A$2:$A$1119,$C41,Hívások!E$2:E$1119)</f>
        <v>0.12413194445252884</v>
      </c>
      <c r="G41" s="5">
        <f>SUMIF(Hívások!$A$2:$A$1119,$C41,Hívások!G$2:G$1119)</f>
        <v>14830</v>
      </c>
    </row>
    <row r="42" spans="1:7" x14ac:dyDescent="0.25">
      <c r="A42" t="s">
        <v>61</v>
      </c>
      <c r="B42" t="s">
        <v>86</v>
      </c>
      <c r="C42">
        <v>109</v>
      </c>
      <c r="D42" t="str">
        <f>IF(B42="ügyintéző",INDEX(Hívások!$B$2:$B$1119,MATCH(Telefonkönyv_rossz!C42,Hívások!$A$2:$A$1119,0)),"")</f>
        <v>Chile</v>
      </c>
      <c r="E42">
        <f>COUNTIF(Hívások!$A$2:$A$1119,C42)</f>
        <v>9</v>
      </c>
      <c r="F42" s="2">
        <f>SUMIF(Hívások!$A$2:$A$1119,$C42,Hívások!E$2:E$1119)</f>
        <v>0.16373842593748122</v>
      </c>
      <c r="G42" s="5">
        <f>SUMIF(Hívások!$A$2:$A$1119,$C42,Hívások!G$2:G$1119)</f>
        <v>21025</v>
      </c>
    </row>
    <row r="43" spans="1:7" x14ac:dyDescent="0.25">
      <c r="A43" t="s">
        <v>62</v>
      </c>
      <c r="B43" t="s">
        <v>86</v>
      </c>
      <c r="C43">
        <v>151</v>
      </c>
      <c r="D43" t="str">
        <f>IF(B43="ügyintéző",INDEX(Hívások!$B$2:$B$1119,MATCH(Telefonkönyv_rossz!C43,Hívások!$A$2:$A$1119,0)),"")</f>
        <v>Chile</v>
      </c>
      <c r="E43">
        <f>COUNTIF(Hívások!$A$2:$A$1119,C43)</f>
        <v>20</v>
      </c>
      <c r="F43" s="2">
        <f>SUMIF(Hívások!$A$2:$A$1119,$C43,Hívások!E$2:E$1119)</f>
        <v>0.48737268518016208</v>
      </c>
      <c r="G43" s="5">
        <f>SUMIF(Hívások!$A$2:$A$1119,$C43,Hívások!G$2:G$1119)</f>
        <v>61550</v>
      </c>
    </row>
    <row r="44" spans="1:7" x14ac:dyDescent="0.25">
      <c r="A44" t="s">
        <v>63</v>
      </c>
      <c r="B44" t="s">
        <v>86</v>
      </c>
      <c r="C44">
        <v>116</v>
      </c>
      <c r="D44" t="str">
        <f>IF(B44="ügyintéző",INDEX(Hívások!$B$2:$B$1119,MATCH(Telefonkönyv_rossz!C44,Hívások!$A$2:$A$1119,0)),"")</f>
        <v>Kolumbia</v>
      </c>
      <c r="E44">
        <f>COUNTIF(Hívások!$A$2:$A$1119,C44)</f>
        <v>14</v>
      </c>
      <c r="F44" s="2">
        <f>SUMIF(Hívások!$A$2:$A$1119,$C44,Hívások!E$2:E$1119)</f>
        <v>0.2266203703766223</v>
      </c>
      <c r="G44" s="5">
        <f>SUMIF(Hívások!$A$2:$A$1119,$C44,Hívások!G$2:G$1119)</f>
        <v>25825</v>
      </c>
    </row>
    <row r="45" spans="1:7" x14ac:dyDescent="0.25">
      <c r="A45" t="s">
        <v>64</v>
      </c>
      <c r="B45" t="s">
        <v>86</v>
      </c>
      <c r="C45">
        <v>115</v>
      </c>
      <c r="D45" t="str">
        <f>IF(B45="ügyintéző",INDEX(Hívások!$B$2:$B$1119,MATCH(Telefonkönyv_rossz!C45,Hívások!$A$2:$A$1119,0)),"")</f>
        <v>Uruguay</v>
      </c>
      <c r="E45">
        <f>COUNTIF(Hívások!$A$2:$A$1119,C45)</f>
        <v>16</v>
      </c>
      <c r="F45" s="2">
        <f>SUMIF(Hívások!$A$2:$A$1119,$C45,Hívások!E$2:E$1119)</f>
        <v>0.28450231483293464</v>
      </c>
      <c r="G45" s="5">
        <f>SUMIF(Hívások!$A$2:$A$1119,$C45,Hívások!G$2:G$1119)</f>
        <v>34000</v>
      </c>
    </row>
    <row r="46" spans="1:7" x14ac:dyDescent="0.25">
      <c r="A46" t="s">
        <v>65</v>
      </c>
      <c r="B46" t="s">
        <v>86</v>
      </c>
      <c r="C46">
        <v>162</v>
      </c>
      <c r="D46" t="str">
        <f>IF(B46="ügyintéző",INDEX(Hívások!$B$2:$B$1119,MATCH(Telefonkönyv_rossz!C46,Hívások!$A$2:$A$1119,0)),"")</f>
        <v>Brazília</v>
      </c>
      <c r="E46">
        <f>COUNTIF(Hívások!$A$2:$A$1119,C46)</f>
        <v>15</v>
      </c>
      <c r="F46" s="2">
        <f>SUMIF(Hívások!$A$2:$A$1119,$C46,Hívások!E$2:E$1119)</f>
        <v>0.29685185183188878</v>
      </c>
      <c r="G46" s="5">
        <f>SUMIF(Hívások!$A$2:$A$1119,$C46,Hívások!G$2:G$1119)</f>
        <v>35235</v>
      </c>
    </row>
    <row r="47" spans="1:7" x14ac:dyDescent="0.25">
      <c r="A47" t="s">
        <v>66</v>
      </c>
      <c r="B47" t="s">
        <v>86</v>
      </c>
      <c r="C47">
        <v>118</v>
      </c>
      <c r="D47" t="str">
        <f>IF(B47="ügyintéző",INDEX(Hívások!$B$2:$B$1119,MATCH(Telefonkönyv_rossz!C47,Hívások!$A$2:$A$1119,0)),"")</f>
        <v>Brazília</v>
      </c>
      <c r="E47">
        <f>COUNTIF(Hívások!$A$2:$A$1119,C47)</f>
        <v>21</v>
      </c>
      <c r="F47" s="2">
        <f>SUMIF(Hívások!$A$2:$A$1119,$C47,Hívások!E$2:E$1119)</f>
        <v>0.38969907404680271</v>
      </c>
      <c r="G47" s="5">
        <f>SUMIF(Hívások!$A$2:$A$1119,$C47,Hívások!G$2:G$1119)</f>
        <v>46545</v>
      </c>
    </row>
    <row r="48" spans="1:7" x14ac:dyDescent="0.25">
      <c r="A48" t="s">
        <v>67</v>
      </c>
      <c r="B48" t="s">
        <v>86</v>
      </c>
      <c r="C48">
        <v>117</v>
      </c>
      <c r="D48" t="str">
        <f>IF(B48="ügyintéző",INDEX(Hívások!$B$2:$B$1119,MATCH(Telefonkönyv_rossz!C48,Hívások!$A$2:$A$1119,0)),"")</f>
        <v>Brazília</v>
      </c>
      <c r="E48">
        <f>COUNTIF(Hívások!$A$2:$A$1119,C48)</f>
        <v>18</v>
      </c>
      <c r="F48" s="2">
        <f>SUMIF(Hívások!$A$2:$A$1119,$C48,Hívások!E$2:E$1119)</f>
        <v>0.35652777775248978</v>
      </c>
      <c r="G48" s="5">
        <f>SUMIF(Hívások!$A$2:$A$1119,$C48,Hívások!G$2:G$1119)</f>
        <v>42490</v>
      </c>
    </row>
    <row r="49" spans="1:7" x14ac:dyDescent="0.25">
      <c r="A49" t="s">
        <v>68</v>
      </c>
      <c r="B49" t="s">
        <v>86</v>
      </c>
      <c r="C49">
        <v>156</v>
      </c>
      <c r="D49" t="str">
        <f>IF(B49="ügyintéző",INDEX(Hívások!$B$2:$B$1119,MATCH(Telefonkönyv_rossz!C49,Hívások!$A$2:$A$1119,0)),"")</f>
        <v>Venezuela</v>
      </c>
      <c r="E49">
        <f>COUNTIF(Hívások!$A$2:$A$1119,C49)</f>
        <v>24</v>
      </c>
      <c r="F49" s="2">
        <f>SUMIF(Hívások!$A$2:$A$1119,$C49,Hívások!E$2:E$1119)</f>
        <v>0.39905092592380242</v>
      </c>
      <c r="G49" s="5">
        <f>SUMIF(Hívások!$A$2:$A$1119,$C49,Hívások!G$2:G$1119)</f>
        <v>45450</v>
      </c>
    </row>
    <row r="50" spans="1:7" x14ac:dyDescent="0.25">
      <c r="A50" t="s">
        <v>69</v>
      </c>
      <c r="B50" t="s">
        <v>86</v>
      </c>
      <c r="C50">
        <v>121</v>
      </c>
      <c r="D50" t="str">
        <f>IF(B50="ügyintéző",INDEX(Hívások!$B$2:$B$1119,MATCH(Telefonkönyv_rossz!C50,Hívások!$A$2:$A$1119,0)),"")</f>
        <v>Venezuela</v>
      </c>
      <c r="E50">
        <f>COUNTIF(Hívások!$A$2:$A$1119,C50)</f>
        <v>25</v>
      </c>
      <c r="F50" s="2">
        <f>SUMIF(Hívások!$A$2:$A$1119,$C50,Hívások!E$2:E$1119)</f>
        <v>0.32109953703184146</v>
      </c>
      <c r="G50" s="5">
        <f>SUMIF(Hívások!$A$2:$A$1119,$C50,Hívások!G$2:G$1119)</f>
        <v>36800</v>
      </c>
    </row>
    <row r="51" spans="1:7" x14ac:dyDescent="0.25">
      <c r="A51" t="s">
        <v>70</v>
      </c>
      <c r="B51" t="s">
        <v>86</v>
      </c>
      <c r="C51">
        <v>159</v>
      </c>
      <c r="D51" t="str">
        <f>IF(B51="ügyintéző",INDEX(Hívások!$B$2:$B$1119,MATCH(Telefonkönyv_rossz!C51,Hívások!$A$2:$A$1119,0)),"")</f>
        <v>Peru</v>
      </c>
      <c r="E51">
        <f>COUNTIF(Hívások!$A$2:$A$1119,C51)</f>
        <v>26</v>
      </c>
      <c r="F51" s="2">
        <f>SUMIF(Hívások!$A$2:$A$1119,$C51,Hívások!E$2:E$1119)</f>
        <v>0.40881944446300622</v>
      </c>
      <c r="G51" s="5">
        <f>SUMIF(Hívások!$A$2:$A$1119,$C51,Hívások!G$2:G$1119)</f>
        <v>43630</v>
      </c>
    </row>
    <row r="52" spans="1:7" x14ac:dyDescent="0.25">
      <c r="A52" t="s">
        <v>71</v>
      </c>
      <c r="B52" t="s">
        <v>86</v>
      </c>
      <c r="C52">
        <v>132</v>
      </c>
      <c r="D52" t="str">
        <f>IF(B52="ügyintéző",INDEX(Hívások!$B$2:$B$1119,MATCH(Telefonkönyv_rossz!C52,Hívások!$A$2:$A$1119,0)),"")</f>
        <v>Brazília</v>
      </c>
      <c r="E52">
        <f>COUNTIF(Hívások!$A$2:$A$1119,C52)</f>
        <v>24</v>
      </c>
      <c r="F52" s="2">
        <f>SUMIF(Hívások!$A$2:$A$1119,$C52,Hívások!E$2:E$1119)</f>
        <v>0.41534722222422715</v>
      </c>
      <c r="G52" s="5">
        <f>SUMIF(Hívások!$A$2:$A$1119,$C52,Hívások!G$2:G$1119)</f>
        <v>50040</v>
      </c>
    </row>
    <row r="53" spans="1:7" x14ac:dyDescent="0.25">
      <c r="A53" t="s">
        <v>72</v>
      </c>
      <c r="B53" t="s">
        <v>86</v>
      </c>
      <c r="C53">
        <v>127</v>
      </c>
      <c r="D53" t="str">
        <f>IF(B53="ügyintéző",INDEX(Hívások!$B$2:$B$1119,MATCH(Telefonkönyv_rossz!C53,Hívások!$A$2:$A$1119,0)),"")</f>
        <v>Peru</v>
      </c>
      <c r="E53">
        <f>COUNTIF(Hívások!$A$2:$A$1119,C53)</f>
        <v>19</v>
      </c>
      <c r="F53" s="2">
        <f>SUMIF(Hívások!$A$2:$A$1119,$C53,Hívások!E$2:E$1119)</f>
        <v>0.30453703703824431</v>
      </c>
      <c r="G53" s="5">
        <f>SUMIF(Hívások!$A$2:$A$1119,$C53,Hívások!G$2:G$1119)</f>
        <v>32500</v>
      </c>
    </row>
    <row r="54" spans="1:7" x14ac:dyDescent="0.25">
      <c r="A54" t="s">
        <v>73</v>
      </c>
      <c r="B54" t="s">
        <v>86</v>
      </c>
      <c r="C54">
        <v>120</v>
      </c>
      <c r="D54" t="str">
        <f>IF(B54="ügyintéző",INDEX(Hívások!$B$2:$B$1119,MATCH(Telefonkönyv_rossz!C54,Hívások!$A$2:$A$1119,0)),"")</f>
        <v>Suriname</v>
      </c>
      <c r="E54">
        <f>COUNTIF(Hívások!$A$2:$A$1119,C54)</f>
        <v>12</v>
      </c>
      <c r="F54" s="2">
        <f>SUMIF(Hívások!$A$2:$A$1119,$C54,Hívások!E$2:E$1119)</f>
        <v>0.18596064815210411</v>
      </c>
      <c r="G54" s="5">
        <f>SUMIF(Hívások!$A$2:$A$1119,$C54,Hívások!G$2:G$1119)</f>
        <v>21075</v>
      </c>
    </row>
    <row r="55" spans="1:7" x14ac:dyDescent="0.25">
      <c r="A55" t="s">
        <v>74</v>
      </c>
      <c r="B55" t="s">
        <v>86</v>
      </c>
      <c r="C55">
        <v>101</v>
      </c>
      <c r="D55" t="str">
        <f>IF(B55="ügyintéző",INDEX(Hívások!$B$2:$B$1119,MATCH(Telefonkönyv_rossz!C55,Hívások!$A$2:$A$1119,0)),"")</f>
        <v>Paraguay</v>
      </c>
      <c r="E55">
        <f>COUNTIF(Hívások!$A$2:$A$1119,C55)</f>
        <v>16</v>
      </c>
      <c r="F55" s="2">
        <f>SUMIF(Hívások!$A$2:$A$1119,$C55,Hívások!E$2:E$1119)</f>
        <v>0.26929398145875894</v>
      </c>
      <c r="G55" s="5">
        <f>SUMIF(Hívások!$A$2:$A$1119,$C55,Hívások!G$2:G$1119)</f>
        <v>32400</v>
      </c>
    </row>
    <row r="56" spans="1:7" x14ac:dyDescent="0.25">
      <c r="A56" t="s">
        <v>75</v>
      </c>
      <c r="B56" t="s">
        <v>86</v>
      </c>
      <c r="C56">
        <v>140</v>
      </c>
      <c r="D56" t="str">
        <f>IF(B56="ügyintéző",INDEX(Hívások!$B$2:$B$1119,MATCH(Telefonkönyv_rossz!C56,Hívások!$A$2:$A$1119,0)),"")</f>
        <v>Brazília</v>
      </c>
      <c r="E56">
        <f>COUNTIF(Hívások!$A$2:$A$1119,C56)</f>
        <v>29</v>
      </c>
      <c r="F56" s="2">
        <f>SUMIF(Hívások!$A$2:$A$1119,$C56,Hívások!E$2:E$1119)</f>
        <v>0.50243055551982252</v>
      </c>
      <c r="G56" s="5">
        <f>SUMIF(Hívások!$A$2:$A$1119,$C56,Hívások!G$2:G$1119)</f>
        <v>60425</v>
      </c>
    </row>
    <row r="57" spans="1:7" x14ac:dyDescent="0.25">
      <c r="A57" t="s">
        <v>76</v>
      </c>
      <c r="B57" t="s">
        <v>86</v>
      </c>
      <c r="C57">
        <v>157</v>
      </c>
      <c r="D57" t="str">
        <f>IF(B57="ügyintéző",INDEX(Hívások!$B$2:$B$1119,MATCH(Telefonkönyv_rossz!C57,Hívások!$A$2:$A$1119,0)),"")</f>
        <v>Guyana</v>
      </c>
      <c r="E57">
        <f>COUNTIF(Hívások!$A$2:$A$1119,C57)</f>
        <v>6</v>
      </c>
      <c r="F57" s="2">
        <f>SUMIF(Hívások!$A$2:$A$1119,$C57,Hívások!E$2:E$1119)</f>
        <v>0.1207986111039645</v>
      </c>
      <c r="G57" s="5">
        <f>SUMIF(Hívások!$A$2:$A$1119,$C57,Hívások!G$2:G$1119)</f>
        <v>14350</v>
      </c>
    </row>
    <row r="58" spans="1:7" x14ac:dyDescent="0.25">
      <c r="A58" t="s">
        <v>77</v>
      </c>
      <c r="B58" t="s">
        <v>86</v>
      </c>
      <c r="C58">
        <v>113</v>
      </c>
      <c r="D58" t="str">
        <f>IF(B58="ügyintéző",INDEX(Hívások!$B$2:$B$1119,MATCH(Telefonkönyv_rossz!C58,Hívások!$A$2:$A$1119,0)),"")</f>
        <v>Venezuela</v>
      </c>
      <c r="E58">
        <f>COUNTIF(Hívások!$A$2:$A$1119,C58)</f>
        <v>25</v>
      </c>
      <c r="F58" s="2">
        <f>SUMIF(Hívások!$A$2:$A$1119,$C58,Hívások!E$2:E$1119)</f>
        <v>0.50872685186914168</v>
      </c>
      <c r="G58" s="5">
        <f>SUMIF(Hívások!$A$2:$A$1119,$C58,Hívások!G$2:G$1119)</f>
        <v>57275</v>
      </c>
    </row>
    <row r="59" spans="1:7" x14ac:dyDescent="0.25">
      <c r="A59" t="s">
        <v>78</v>
      </c>
      <c r="B59" t="s">
        <v>86</v>
      </c>
      <c r="C59">
        <v>112</v>
      </c>
      <c r="D59" t="str">
        <f>IF(B59="ügyintéző",INDEX(Hívások!$B$2:$B$1119,MATCH(Telefonkönyv_rossz!C59,Hívások!$A$2:$A$1119,0)),"")</f>
        <v>Ecuador</v>
      </c>
      <c r="E59">
        <f>COUNTIF(Hívások!$A$2:$A$1119,C59)</f>
        <v>29</v>
      </c>
      <c r="F59" s="2">
        <f>SUMIF(Hívások!$A$2:$A$1119,$C59,Hívások!E$2:E$1119)</f>
        <v>0.56247685181733686</v>
      </c>
      <c r="G59" s="5">
        <f>SUMIF(Hívások!$A$2:$A$1119,$C59,Hívások!G$2:G$1119)</f>
        <v>67145</v>
      </c>
    </row>
    <row r="60" spans="1:7" x14ac:dyDescent="0.25">
      <c r="A60" t="s">
        <v>79</v>
      </c>
      <c r="B60" t="s">
        <v>86</v>
      </c>
      <c r="C60">
        <v>143</v>
      </c>
      <c r="D60" t="str">
        <f>IF(B60="ügyintéző",INDEX(Hívások!$B$2:$B$1119,MATCH(Telefonkönyv_rossz!C60,Hívások!$A$2:$A$1119,0)),"")</f>
        <v>Kolumbia</v>
      </c>
      <c r="E60">
        <f>COUNTIF(Hívások!$A$2:$A$1119,C60)</f>
        <v>30</v>
      </c>
      <c r="F60" s="2">
        <f>SUMIF(Hívások!$A$2:$A$1119,$C60,Hívások!E$2:E$1119)</f>
        <v>0.57381944444932742</v>
      </c>
      <c r="G60" s="5">
        <f>SUMIF(Hívások!$A$2:$A$1119,$C60,Hívások!G$2:G$1119)</f>
        <v>64650</v>
      </c>
    </row>
    <row r="61" spans="1:7" x14ac:dyDescent="0.25">
      <c r="A61" t="s">
        <v>80</v>
      </c>
      <c r="B61" t="s">
        <v>86</v>
      </c>
      <c r="C61">
        <v>142</v>
      </c>
      <c r="D61" t="str">
        <f>IF(B61="ügyintéző",INDEX(Hívások!$B$2:$B$1119,MATCH(Telefonkönyv_rossz!C61,Hívások!$A$2:$A$1119,0)),"")</f>
        <v>Peru</v>
      </c>
      <c r="E61">
        <f>COUNTIF(Hívások!$A$2:$A$1119,C61)</f>
        <v>10</v>
      </c>
      <c r="F61" s="2">
        <f>SUMIF(Hívások!$A$2:$A$1119,$C61,Hívások!E$2:E$1119)</f>
        <v>0.17502314814919373</v>
      </c>
      <c r="G61" s="5">
        <f>SUMIF(Hívások!$A$2:$A$1119,$C61,Hívások!G$2:G$1119)</f>
        <v>18660</v>
      </c>
    </row>
    <row r="62" spans="1:7" x14ac:dyDescent="0.25">
      <c r="A62" t="s">
        <v>81</v>
      </c>
      <c r="B62" t="s">
        <v>86</v>
      </c>
      <c r="C62">
        <v>152</v>
      </c>
      <c r="D62" t="str">
        <f>IF(B62="ügyintéző",INDEX(Hívások!$B$2:$B$1119,MATCH(Telefonkönyv_rossz!C62,Hívások!$A$2:$A$1119,0)),"")</f>
        <v>Guyana</v>
      </c>
      <c r="E62">
        <f>COUNTIF(Hívások!$A$2:$A$1119,C62)</f>
        <v>20</v>
      </c>
      <c r="F62" s="2">
        <f>SUMIF(Hívások!$A$2:$A$1119,$C62,Hívások!E$2:E$1119)</f>
        <v>0.39774305554601597</v>
      </c>
      <c r="G62" s="5">
        <f>SUMIF(Hívások!$A$2:$A$1119,$C62,Hívások!G$2:G$1119)</f>
        <v>47460</v>
      </c>
    </row>
    <row r="63" spans="1:7" x14ac:dyDescent="0.25">
      <c r="A63" t="s">
        <v>82</v>
      </c>
      <c r="B63" t="s">
        <v>86</v>
      </c>
      <c r="C63">
        <v>150</v>
      </c>
      <c r="D63" t="str">
        <f>IF(B63="ügyintéző",INDEX(Hívások!$B$2:$B$1119,MATCH(Telefonkönyv_rossz!C63,Hívások!$A$2:$A$1119,0)),"")</f>
        <v>Brazília</v>
      </c>
      <c r="E63">
        <f>COUNTIF(Hívások!$A$2:$A$1119,C63)</f>
        <v>12</v>
      </c>
      <c r="F63" s="2">
        <f>SUMIF(Hívások!$A$2:$A$1119,$C63,Hívások!E$2:E$1119)</f>
        <v>0.27831018519646022</v>
      </c>
      <c r="G63" s="5">
        <f>SUMIF(Hívások!$A$2:$A$1119,$C63,Hívások!G$2:G$1119)</f>
        <v>33180</v>
      </c>
    </row>
    <row r="69" spans="1:7" x14ac:dyDescent="0.25">
      <c r="A69" t="s">
        <v>20</v>
      </c>
      <c r="B69" t="s">
        <v>83</v>
      </c>
      <c r="C69" t="s">
        <v>94</v>
      </c>
    </row>
    <row r="70" spans="1:7" x14ac:dyDescent="0.25">
      <c r="A70" t="str">
        <f>IF(COUNTIF($C$2:$C$63,$C$70)&gt;0,INDEX(A2:A63,MATCH($C$70,$C$2:$C$63,0)),"Nincs!")</f>
        <v>Virt Kornél</v>
      </c>
      <c r="B70" t="str">
        <f>IF(COUNTIF($C$2:$C$63,$C$70)&gt;0,INDEX(B2:B63,MATCH($C$70,$C$2:$C$63,0)),"Nincs!")</f>
        <v>ügyintéző</v>
      </c>
      <c r="C70">
        <v>150</v>
      </c>
    </row>
    <row r="72" spans="1:7" x14ac:dyDescent="0.25">
      <c r="A72" s="6">
        <f>INT(SUMIF(Telefonkönyv_rossz!$B$2:$B$63,"ügyintéző",Telefonkönyv_rossz!$G$2:$G$63)/SUMIF(Telefonkönyv_rossz!$B$2:$B$63,"ügyintéző",Telefonkönyv_rossz!$E$2:$E$63))</f>
        <v>2153</v>
      </c>
    </row>
    <row r="73" spans="1:7" x14ac:dyDescent="0.25">
      <c r="A73" s="6">
        <f>INT(SUM(SUMIF(Telefonkönyv_rossz!$B$2:$B$63,"felsővezető",$G$2:$G$63),SUMIF(Telefonkönyv_rossz!$B$2:$B$63,"középvezető",$G$2:$G$63))/SUM(SUMIF(Telefonkönyv_rossz!$B$2:$B$63,"felsővezető",$E$2:$E$63),SUMIF(Telefonkönyv_rossz!$B$2:$B$63,"középvezető",$E$2:$E$63)))</f>
        <v>2349</v>
      </c>
    </row>
    <row r="74" spans="1:7" x14ac:dyDescent="0.25">
      <c r="A74" s="6" t="str">
        <f>IF(A73&gt;A72,"drágábban","olcsóbban")</f>
        <v>drágábban</v>
      </c>
      <c r="B74" s="15" t="s">
        <v>96</v>
      </c>
      <c r="C74" s="15"/>
      <c r="D74" s="15"/>
      <c r="E74" s="15"/>
      <c r="F74" s="15"/>
    </row>
    <row r="78" spans="1:7" ht="55.5" customHeight="1" x14ac:dyDescent="0.25">
      <c r="A78" s="14" t="str">
        <f>CONCATENATE("Az ügyintézők beszélgetései alkalmanként átlagosan ",A72," Ft-ba, a közép- és felsővezetők beszélgetései pedig átlagosan ", A73," Ft-ba kerülnek. Ennek alapján megállapíthatjuk, hogy a vezetők átlagosan ", A74," beszélnek, mint a beosztottjaik.")</f>
        <v>Az ügyintézők beszélgetései alkalmanként átlagosan 2153 Ft-ba, a közép- és felsővezetők beszélgetései pedig átlagosan 2349 Ft-ba kerülnek. Ennek alapján megállapíthatjuk, hogy a vezetők átlagosan drágábban beszélnek, mint a beosztottjaik.</v>
      </c>
      <c r="B78" s="14"/>
      <c r="C78" s="14"/>
      <c r="D78" s="14"/>
      <c r="E78" s="14"/>
      <c r="F78" s="14"/>
      <c r="G78" s="14"/>
    </row>
  </sheetData>
  <mergeCells count="2">
    <mergeCell ref="B74:F74"/>
    <mergeCell ref="A78:G7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78"/>
  <sheetViews>
    <sheetView workbookViewId="0">
      <pane ySplit="1" topLeftCell="A2" activePane="bottomLeft" state="frozen"/>
      <selection pane="bottomLeft" activeCell="D13" sqref="D13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9.28515625" bestFit="1" customWidth="1"/>
    <col min="4" max="4" width="22.42578125" customWidth="1"/>
    <col min="5" max="5" width="10.28515625" customWidth="1"/>
    <col min="6" max="6" width="14.140625" customWidth="1"/>
    <col min="7" max="7" width="14.7109375" customWidth="1"/>
  </cols>
  <sheetData>
    <row r="1" spans="1:7" s="1" customFormat="1" ht="56.25" x14ac:dyDescent="0.25">
      <c r="A1" s="1" t="s">
        <v>20</v>
      </c>
      <c r="B1" s="1" t="s">
        <v>83</v>
      </c>
      <c r="C1" s="1" t="s">
        <v>0</v>
      </c>
      <c r="D1" s="1" t="s">
        <v>87</v>
      </c>
      <c r="E1" s="1" t="s">
        <v>91</v>
      </c>
      <c r="F1" s="1" t="s">
        <v>92</v>
      </c>
      <c r="G1" s="1" t="s">
        <v>93</v>
      </c>
    </row>
    <row r="2" spans="1:7" x14ac:dyDescent="0.25">
      <c r="A2" t="s">
        <v>21</v>
      </c>
      <c r="B2" t="s">
        <v>84</v>
      </c>
      <c r="C2">
        <v>146</v>
      </c>
      <c r="D2" t="str">
        <f ca="1">IF(INDIRECT("B"&amp;ROW())="ügyintéző",INDEX(Hívások!$B$2:$B$1119,MATCH(INDIRECT("C"&amp;ROW()),Hívások!$A$2:$A$1119,0)),"")</f>
        <v/>
      </c>
      <c r="E2">
        <f ca="1">COUNTIF(Hívások!$A$2:$A$1119,INDIRECT("C"&amp;ROW()))</f>
        <v>16</v>
      </c>
      <c r="F2" s="2">
        <f ca="1">SUMIF(Hívások!$A$2:$A$1119,INDIRECT("C"&amp;ROW()),Hívások!E$2:E$1119)</f>
        <v>0.33575231482245727</v>
      </c>
      <c r="G2" s="5">
        <f ca="1">SUMIF(Hívások!$A$2:$A$1119,INDIRECT("C"&amp;ROW()),Hívások!G$2:G$1119)</f>
        <v>39455</v>
      </c>
    </row>
    <row r="3" spans="1:7" x14ac:dyDescent="0.25">
      <c r="A3" t="s">
        <v>22</v>
      </c>
      <c r="B3" t="s">
        <v>84</v>
      </c>
      <c r="C3">
        <v>147</v>
      </c>
      <c r="D3" t="str">
        <f ca="1">IF(INDIRECT("B"&amp;ROW())="ügyintéző",INDEX(Hívások!$B$2:$B$1119,MATCH(INDIRECT("C"&amp;ROW()),Hívások!$A$2:$A$1119,0)),"")</f>
        <v/>
      </c>
      <c r="E3">
        <f ca="1">COUNTIF(Hívások!$A$2:$A$1119,INDIRECT("C"&amp;ROW()))</f>
        <v>8</v>
      </c>
      <c r="F3" s="2">
        <f ca="1">SUMIF(Hívások!$A$2:$A$1119,INDIRECT("C"&amp;ROW()),Hívások!E$2:E$1119)</f>
        <v>0.20050925927353092</v>
      </c>
      <c r="G3" s="5">
        <f ca="1">SUMIF(Hívások!$A$2:$A$1119,INDIRECT("C"&amp;ROW()),Hívások!G$2:G$1119)</f>
        <v>23335</v>
      </c>
    </row>
    <row r="4" spans="1:7" x14ac:dyDescent="0.25">
      <c r="A4" t="s">
        <v>23</v>
      </c>
      <c r="B4" t="s">
        <v>85</v>
      </c>
      <c r="C4">
        <v>129</v>
      </c>
      <c r="D4" t="str">
        <f ca="1">IF(INDIRECT("B"&amp;ROW())="ügyintéző",INDEX(Hívások!$B$2:$B$1119,MATCH(INDIRECT("C"&amp;ROW()),Hívások!$A$2:$A$1119,0)),"")</f>
        <v/>
      </c>
      <c r="E4">
        <f ca="1">COUNTIF(Hívások!$A$2:$A$1119,INDIRECT("C"&amp;ROW()))</f>
        <v>24</v>
      </c>
      <c r="F4" s="2">
        <f ca="1">SUMIF(Hívások!$A$2:$A$1119,INDIRECT("C"&amp;ROW()),Hívások!E$2:E$1119)</f>
        <v>0.49136574076692341</v>
      </c>
      <c r="G4" s="5">
        <f ca="1">SUMIF(Hívások!$A$2:$A$1119,INDIRECT("C"&amp;ROW()),Hívások!G$2:G$1119)</f>
        <v>56805</v>
      </c>
    </row>
    <row r="5" spans="1:7" x14ac:dyDescent="0.25">
      <c r="A5" t="s">
        <v>24</v>
      </c>
      <c r="B5" t="s">
        <v>85</v>
      </c>
      <c r="C5">
        <v>149</v>
      </c>
      <c r="D5" t="str">
        <f ca="1">IF(INDIRECT("B"&amp;ROW())="ügyintéző",INDEX(Hívások!$B$2:$B$1119,MATCH(INDIRECT("C"&amp;ROW()),Hívások!$A$2:$A$1119,0)),"")</f>
        <v/>
      </c>
      <c r="E5">
        <f ca="1">COUNTIF(Hívások!$A$2:$A$1119,INDIRECT("C"&amp;ROW()))</f>
        <v>11</v>
      </c>
      <c r="F5" s="2">
        <f ca="1">SUMIF(Hívások!$A$2:$A$1119,INDIRECT("C"&amp;ROW()),Hívások!E$2:E$1119)</f>
        <v>0.22575231481459923</v>
      </c>
      <c r="G5" s="5">
        <f ca="1">SUMIF(Hívások!$A$2:$A$1119,INDIRECT("C"&amp;ROW()),Hívások!G$2:G$1119)</f>
        <v>26400</v>
      </c>
    </row>
    <row r="6" spans="1:7" x14ac:dyDescent="0.25">
      <c r="A6" t="s">
        <v>25</v>
      </c>
      <c r="B6" t="s">
        <v>85</v>
      </c>
      <c r="C6">
        <v>148</v>
      </c>
      <c r="D6" t="str">
        <f ca="1">IF(INDIRECT("B"&amp;ROW())="ügyintéző",INDEX(Hívások!$B$2:$B$1119,MATCH(INDIRECT("C"&amp;ROW()),Hívások!$A$2:$A$1119,0)),"")</f>
        <v/>
      </c>
      <c r="E6">
        <f ca="1">COUNTIF(Hívások!$A$2:$A$1119,INDIRECT("C"&amp;ROW()))</f>
        <v>26</v>
      </c>
      <c r="F6" s="2">
        <f ca="1">SUMIF(Hívások!$A$2:$A$1119,INDIRECT("C"&amp;ROW()),Hívások!E$2:E$1119)</f>
        <v>0.48611111111677019</v>
      </c>
      <c r="G6" s="5">
        <f ca="1">SUMIF(Hívások!$A$2:$A$1119,INDIRECT("C"&amp;ROW()),Hívások!G$2:G$1119)</f>
        <v>57020</v>
      </c>
    </row>
    <row r="7" spans="1:7" x14ac:dyDescent="0.25">
      <c r="A7" t="s">
        <v>26</v>
      </c>
      <c r="B7" t="s">
        <v>85</v>
      </c>
      <c r="C7">
        <v>158</v>
      </c>
      <c r="D7" t="str">
        <f ca="1">IF(INDIRECT("B"&amp;ROW())="ügyintéző",INDEX(Hívások!$B$2:$B$1119,MATCH(INDIRECT("C"&amp;ROW()),Hívások!$A$2:$A$1119,0)),"")</f>
        <v/>
      </c>
      <c r="E7">
        <f ca="1">COUNTIF(Hívások!$A$2:$A$1119,INDIRECT("C"&amp;ROW()))</f>
        <v>24</v>
      </c>
      <c r="F7" s="2">
        <f ca="1">SUMIF(Hívások!$A$2:$A$1119,INDIRECT("C"&amp;ROW()),Hívások!E$2:E$1119)</f>
        <v>0.45001157408114523</v>
      </c>
      <c r="G7" s="5">
        <f ca="1">SUMIF(Hívások!$A$2:$A$1119,INDIRECT("C"&amp;ROW()),Hívások!G$2:G$1119)</f>
        <v>53190</v>
      </c>
    </row>
    <row r="8" spans="1:7" x14ac:dyDescent="0.25">
      <c r="A8" t="s">
        <v>27</v>
      </c>
      <c r="B8" t="s">
        <v>85</v>
      </c>
      <c r="C8">
        <v>110</v>
      </c>
      <c r="D8" t="str">
        <f ca="1">IF(INDIRECT("B"&amp;ROW())="ügyintéző",INDEX(Hívások!$B$2:$B$1119,MATCH(INDIRECT("C"&amp;ROW()),Hívások!$A$2:$A$1119,0)),"")</f>
        <v/>
      </c>
      <c r="E8">
        <f ca="1">COUNTIF(Hívások!$A$2:$A$1119,INDIRECT("C"&amp;ROW()))</f>
        <v>23</v>
      </c>
      <c r="F8" s="2">
        <f ca="1">SUMIF(Hívások!$A$2:$A$1119,INDIRECT("C"&amp;ROW()),Hívások!E$2:E$1119)</f>
        <v>0.46394675927149365</v>
      </c>
      <c r="G8" s="5">
        <f ca="1">SUMIF(Hívások!$A$2:$A$1119,INDIRECT("C"&amp;ROW()),Hívások!G$2:G$1119)</f>
        <v>54960</v>
      </c>
    </row>
    <row r="9" spans="1:7" x14ac:dyDescent="0.25">
      <c r="A9" t="s">
        <v>28</v>
      </c>
      <c r="B9" t="s">
        <v>85</v>
      </c>
      <c r="C9">
        <v>105</v>
      </c>
      <c r="D9" t="str">
        <f ca="1">IF(INDIRECT("B"&amp;ROW())="ügyintéző",INDEX(Hívások!$B$2:$B$1119,MATCH(INDIRECT("C"&amp;ROW()),Hívások!$A$2:$A$1119,0)),"")</f>
        <v/>
      </c>
      <c r="E9">
        <f ca="1">COUNTIF(Hívások!$A$2:$A$1119,INDIRECT("C"&amp;ROW()))</f>
        <v>12</v>
      </c>
      <c r="F9" s="2">
        <f ca="1">SUMIF(Hívások!$A$2:$A$1119,INDIRECT("C"&amp;ROW()),Hívások!E$2:E$1119)</f>
        <v>0.22729166666977108</v>
      </c>
      <c r="G9" s="5">
        <f ca="1">SUMIF(Hívások!$A$2:$A$1119,INDIRECT("C"&amp;ROW()),Hívások!G$2:G$1119)</f>
        <v>27230</v>
      </c>
    </row>
    <row r="10" spans="1:7" x14ac:dyDescent="0.25">
      <c r="A10" t="s">
        <v>29</v>
      </c>
      <c r="B10" t="s">
        <v>86</v>
      </c>
      <c r="C10">
        <v>131</v>
      </c>
      <c r="D10" t="str">
        <f ca="1">IF(INDIRECT("B"&amp;ROW())="ügyintéző",INDEX(Hívások!$B$2:$B$1119,MATCH(INDIRECT("C"&amp;ROW()),Hívások!$A$2:$A$1119,0)),"")</f>
        <v>Brazília</v>
      </c>
      <c r="E10">
        <f ca="1">COUNTIF(Hívások!$A$2:$A$1119,INDIRECT("C"&amp;ROW()))</f>
        <v>17</v>
      </c>
      <c r="F10" s="2">
        <f ca="1">SUMIF(Hívások!$A$2:$A$1119,INDIRECT("C"&amp;ROW()),Hívások!E$2:E$1119)</f>
        <v>0.4051851851909305</v>
      </c>
      <c r="G10" s="5">
        <f ca="1">SUMIF(Hívások!$A$2:$A$1119,INDIRECT("C"&amp;ROW()),Hívások!G$2:G$1119)</f>
        <v>48125</v>
      </c>
    </row>
    <row r="11" spans="1:7" x14ac:dyDescent="0.25">
      <c r="A11" t="s">
        <v>30</v>
      </c>
      <c r="B11" t="s">
        <v>86</v>
      </c>
      <c r="C11">
        <v>111</v>
      </c>
      <c r="D11" t="str">
        <f ca="1">IF(INDIRECT("B"&amp;ROW())="ügyintéző",INDEX(Hívások!$B$2:$B$1119,MATCH(INDIRECT("C"&amp;ROW()),Hívások!$A$2:$A$1119,0)),"")</f>
        <v>Chile</v>
      </c>
      <c r="E11">
        <f ca="1">COUNTIF(Hívások!$A$2:$A$1119,INDIRECT("C"&amp;ROW()))</f>
        <v>10</v>
      </c>
      <c r="F11" s="2">
        <f ca="1">SUMIF(Hívások!$A$2:$A$1119,INDIRECT("C"&amp;ROW()),Hívások!E$2:E$1119)</f>
        <v>0.16233796295273351</v>
      </c>
      <c r="G11" s="5">
        <f ca="1">SUMIF(Hívások!$A$2:$A$1119,INDIRECT("C"&amp;ROW()),Hívások!G$2:G$1119)</f>
        <v>20745</v>
      </c>
    </row>
    <row r="12" spans="1:7" x14ac:dyDescent="0.25">
      <c r="A12" t="s">
        <v>31</v>
      </c>
      <c r="B12" t="s">
        <v>86</v>
      </c>
      <c r="C12">
        <v>114</v>
      </c>
      <c r="D12" t="str">
        <f ca="1">IF(INDIRECT("B"&amp;ROW())="ügyintéző",INDEX(Hívások!$B$2:$B$1119,MATCH(INDIRECT("C"&amp;ROW()),Hívások!$A$2:$A$1119,0)),"")</f>
        <v>Paraguay</v>
      </c>
      <c r="E12">
        <f ca="1">COUNTIF(Hívások!$A$2:$A$1119,INDIRECT("C"&amp;ROW()))</f>
        <v>27</v>
      </c>
      <c r="F12" s="2">
        <f ca="1">SUMIF(Hívások!$A$2:$A$1119,INDIRECT("C"&amp;ROW()),Hívások!E$2:E$1119)</f>
        <v>0.41444444446096895</v>
      </c>
      <c r="G12" s="5">
        <f ca="1">SUMIF(Hívások!$A$2:$A$1119,INDIRECT("C"&amp;ROW()),Hívások!G$2:G$1119)</f>
        <v>49775</v>
      </c>
    </row>
    <row r="13" spans="1:7" x14ac:dyDescent="0.25">
      <c r="A13" t="s">
        <v>32</v>
      </c>
      <c r="B13" t="s">
        <v>86</v>
      </c>
      <c r="C13">
        <v>145</v>
      </c>
      <c r="D13" t="str">
        <f ca="1">IF(INDIRECT("B"&amp;ROW())="ügyintéző",INDEX(Hívások!$B$2:$B$1119,MATCH(INDIRECT("C"&amp;ROW()),Hívások!$A$2:$A$1119,0)),"")</f>
        <v>Suriname</v>
      </c>
      <c r="E13">
        <f ca="1">COUNTIF(Hívások!$A$2:$A$1119,INDIRECT("C"&amp;ROW()))</f>
        <v>21</v>
      </c>
      <c r="F13" s="2">
        <f ca="1">SUMIF(Hívások!$A$2:$A$1119,INDIRECT("C"&amp;ROW()),Hívások!E$2:E$1119)</f>
        <v>0.40862268519413192</v>
      </c>
      <c r="G13" s="5">
        <f ca="1">SUMIF(Hívások!$A$2:$A$1119,INDIRECT("C"&amp;ROW()),Hívások!G$2:G$1119)</f>
        <v>45975</v>
      </c>
    </row>
    <row r="14" spans="1:7" x14ac:dyDescent="0.25">
      <c r="A14" t="s">
        <v>33</v>
      </c>
      <c r="B14" t="s">
        <v>86</v>
      </c>
      <c r="C14">
        <v>137</v>
      </c>
      <c r="D14" t="str">
        <f ca="1">IF(INDIRECT("B"&amp;ROW())="ügyintéző",INDEX(Hívások!$B$2:$B$1119,MATCH(INDIRECT("C"&amp;ROW()),Hívások!$A$2:$A$1119,0)),"")</f>
        <v>Kolumbia</v>
      </c>
      <c r="E14">
        <f ca="1">COUNTIF(Hívások!$A$2:$A$1119,INDIRECT("C"&amp;ROW()))</f>
        <v>12</v>
      </c>
      <c r="F14" s="2">
        <f ca="1">SUMIF(Hívások!$A$2:$A$1119,INDIRECT("C"&amp;ROW()),Hívások!E$2:E$1119)</f>
        <v>0.24406249999447027</v>
      </c>
      <c r="G14" s="5">
        <f ca="1">SUMIF(Hívások!$A$2:$A$1119,INDIRECT("C"&amp;ROW()),Hívások!G$2:G$1119)</f>
        <v>27450</v>
      </c>
    </row>
    <row r="15" spans="1:7" x14ac:dyDescent="0.25">
      <c r="A15" t="s">
        <v>34</v>
      </c>
      <c r="B15" t="s">
        <v>86</v>
      </c>
      <c r="C15">
        <v>144</v>
      </c>
      <c r="D15" t="str">
        <f ca="1">IF(INDIRECT("B"&amp;ROW())="ügyintéző",INDEX(Hívások!$B$2:$B$1119,MATCH(INDIRECT("C"&amp;ROW()),Hívások!$A$2:$A$1119,0)),"")</f>
        <v>Uruguay</v>
      </c>
      <c r="E15">
        <f ca="1">COUNTIF(Hívások!$A$2:$A$1119,INDIRECT("C"&amp;ROW()))</f>
        <v>26</v>
      </c>
      <c r="F15" s="2">
        <f ca="1">SUMIF(Hívások!$A$2:$A$1119,INDIRECT("C"&amp;ROW()),Hívások!E$2:E$1119)</f>
        <v>0.53521990740409819</v>
      </c>
      <c r="G15" s="5">
        <f ca="1">SUMIF(Hívások!$A$2:$A$1119,INDIRECT("C"&amp;ROW()),Hívások!G$2:G$1119)</f>
        <v>63570</v>
      </c>
    </row>
    <row r="16" spans="1:7" x14ac:dyDescent="0.25">
      <c r="A16" t="s">
        <v>35</v>
      </c>
      <c r="B16" t="s">
        <v>86</v>
      </c>
      <c r="C16">
        <v>154</v>
      </c>
      <c r="D16" t="str">
        <f ca="1">IF(INDIRECT("B"&amp;ROW())="ügyintéző",INDEX(Hívások!$B$2:$B$1119,MATCH(INDIRECT("C"&amp;ROW()),Hívások!$A$2:$A$1119,0)),"")</f>
        <v>Argentína</v>
      </c>
      <c r="E16">
        <f ca="1">COUNTIF(Hívások!$A$2:$A$1119,INDIRECT("C"&amp;ROW()))</f>
        <v>6</v>
      </c>
      <c r="F16" s="2">
        <f ca="1">SUMIF(Hívások!$A$2:$A$1119,INDIRECT("C"&amp;ROW()),Hívások!E$2:E$1119)</f>
        <v>7.6331018513883464E-2</v>
      </c>
      <c r="G16" s="5">
        <f ca="1">SUMIF(Hívások!$A$2:$A$1119,INDIRECT("C"&amp;ROW()),Hívások!G$2:G$1119)</f>
        <v>9310</v>
      </c>
    </row>
    <row r="17" spans="1:7" x14ac:dyDescent="0.25">
      <c r="A17" t="s">
        <v>36</v>
      </c>
      <c r="B17" t="s">
        <v>86</v>
      </c>
      <c r="C17">
        <v>153</v>
      </c>
      <c r="D17" t="str">
        <f ca="1">IF(INDIRECT("B"&amp;ROW())="ügyintéző",INDEX(Hívások!$B$2:$B$1119,MATCH(INDIRECT("C"&amp;ROW()),Hívások!$A$2:$A$1119,0)),"")</f>
        <v>Venezuela</v>
      </c>
      <c r="E17">
        <f ca="1">COUNTIF(Hívások!$A$2:$A$1119,INDIRECT("C"&amp;ROW()))</f>
        <v>12</v>
      </c>
      <c r="F17" s="2">
        <f ca="1">SUMIF(Hívások!$A$2:$A$1119,INDIRECT("C"&amp;ROW()),Hívások!E$2:E$1119)</f>
        <v>0.26819444444117835</v>
      </c>
      <c r="G17" s="5">
        <f ca="1">SUMIF(Hívások!$A$2:$A$1119,INDIRECT("C"&amp;ROW()),Hívások!G$2:G$1119)</f>
        <v>30075</v>
      </c>
    </row>
    <row r="18" spans="1:7" x14ac:dyDescent="0.25">
      <c r="A18" t="s">
        <v>37</v>
      </c>
      <c r="B18" t="s">
        <v>86</v>
      </c>
      <c r="C18">
        <v>155</v>
      </c>
      <c r="D18" t="str">
        <f ca="1">IF(INDIRECT("B"&amp;ROW())="ügyintéző",INDEX(Hívások!$B$2:$B$1119,MATCH(INDIRECT("C"&amp;ROW()),Hívások!$A$2:$A$1119,0)),"")</f>
        <v>Kolumbia</v>
      </c>
      <c r="E18">
        <f ca="1">COUNTIF(Hívások!$A$2:$A$1119,INDIRECT("C"&amp;ROW()))</f>
        <v>25</v>
      </c>
      <c r="F18" s="2">
        <f ca="1">SUMIF(Hívások!$A$2:$A$1119,INDIRECT("C"&amp;ROW()),Hívások!E$2:E$1119)</f>
        <v>0.38248842592292931</v>
      </c>
      <c r="G18" s="5">
        <f ca="1">SUMIF(Hívások!$A$2:$A$1119,INDIRECT("C"&amp;ROW()),Hívások!G$2:G$1119)</f>
        <v>43550</v>
      </c>
    </row>
    <row r="19" spans="1:7" x14ac:dyDescent="0.25">
      <c r="A19" t="s">
        <v>38</v>
      </c>
      <c r="B19" t="s">
        <v>86</v>
      </c>
      <c r="C19">
        <v>138</v>
      </c>
      <c r="D19" t="str">
        <f ca="1">IF(INDIRECT("B"&amp;ROW())="ügyintéző",INDEX(Hívások!$B$2:$B$1119,MATCH(INDIRECT("C"&amp;ROW()),Hívások!$A$2:$A$1119,0)),"")</f>
        <v>Brazília</v>
      </c>
      <c r="E19">
        <f ca="1">COUNTIF(Hívások!$A$2:$A$1119,INDIRECT("C"&amp;ROW()))</f>
        <v>9</v>
      </c>
      <c r="F19" s="2">
        <f ca="1">SUMIF(Hívások!$A$2:$A$1119,INDIRECT("C"&amp;ROW()),Hívások!E$2:E$1119)</f>
        <v>0.1708101851909305</v>
      </c>
      <c r="G19" s="5">
        <f ca="1">SUMIF(Hívások!$A$2:$A$1119,INDIRECT("C"&amp;ROW()),Hívások!G$2:G$1119)</f>
        <v>20485</v>
      </c>
    </row>
    <row r="20" spans="1:7" x14ac:dyDescent="0.25">
      <c r="A20" t="s">
        <v>39</v>
      </c>
      <c r="B20" t="s">
        <v>86</v>
      </c>
      <c r="C20">
        <v>108</v>
      </c>
      <c r="D20" t="str">
        <f ca="1">IF(INDIRECT("B"&amp;ROW())="ügyintéző",INDEX(Hívások!$B$2:$B$1119,MATCH(INDIRECT("C"&amp;ROW()),Hívások!$A$2:$A$1119,0)),"")</f>
        <v>Ecuador</v>
      </c>
      <c r="E20">
        <f ca="1">COUNTIF(Hívások!$A$2:$A$1119,INDIRECT("C"&amp;ROW()))</f>
        <v>20</v>
      </c>
      <c r="F20" s="2">
        <f ca="1">SUMIF(Hívások!$A$2:$A$1119,INDIRECT("C"&amp;ROW()),Hívások!E$2:E$1119)</f>
        <v>0.32861111110833008</v>
      </c>
      <c r="G20" s="5">
        <f ca="1">SUMIF(Hívások!$A$2:$A$1119,INDIRECT("C"&amp;ROW()),Hívások!G$2:G$1119)</f>
        <v>39460</v>
      </c>
    </row>
    <row r="21" spans="1:7" x14ac:dyDescent="0.25">
      <c r="A21" t="s">
        <v>40</v>
      </c>
      <c r="B21" t="s">
        <v>86</v>
      </c>
      <c r="C21">
        <v>102</v>
      </c>
      <c r="D21" t="str">
        <f ca="1">IF(INDIRECT("B"&amp;ROW())="ügyintéző",INDEX(Hívások!$B$2:$B$1119,MATCH(INDIRECT("C"&amp;ROW()),Hívások!$A$2:$A$1119,0)),"")</f>
        <v>Paraguay</v>
      </c>
      <c r="E21">
        <f ca="1">COUNTIF(Hívások!$A$2:$A$1119,INDIRECT("C"&amp;ROW()))</f>
        <v>16</v>
      </c>
      <c r="F21" s="2">
        <f ca="1">SUMIF(Hívások!$A$2:$A$1119,INDIRECT("C"&amp;ROW()),Hívások!E$2:E$1119)</f>
        <v>0.3416435185354203</v>
      </c>
      <c r="G21" s="5">
        <f ca="1">SUMIF(Hívások!$A$2:$A$1119,INDIRECT("C"&amp;ROW()),Hívások!G$2:G$1119)</f>
        <v>40640</v>
      </c>
    </row>
    <row r="22" spans="1:7" x14ac:dyDescent="0.25">
      <c r="A22" t="s">
        <v>41</v>
      </c>
      <c r="B22" t="s">
        <v>86</v>
      </c>
      <c r="C22">
        <v>125</v>
      </c>
      <c r="D22" t="str">
        <f ca="1">IF(INDIRECT("B"&amp;ROW())="ügyintéző",INDEX(Hívások!$B$2:$B$1119,MATCH(INDIRECT("C"&amp;ROW()),Hívások!$A$2:$A$1119,0)),"")</f>
        <v>Argentína</v>
      </c>
      <c r="E22">
        <f ca="1">COUNTIF(Hívások!$A$2:$A$1119,INDIRECT("C"&amp;ROW()))</f>
        <v>21</v>
      </c>
      <c r="F22" s="2">
        <f ca="1">SUMIF(Hívások!$A$2:$A$1119,INDIRECT("C"&amp;ROW()),Hívások!E$2:E$1119)</f>
        <v>0.31755787035945104</v>
      </c>
      <c r="G22" s="5">
        <f ca="1">SUMIF(Hívások!$A$2:$A$1119,INDIRECT("C"&amp;ROW()),Hívások!G$2:G$1119)</f>
        <v>38385</v>
      </c>
    </row>
    <row r="23" spans="1:7" x14ac:dyDescent="0.25">
      <c r="A23" t="s">
        <v>42</v>
      </c>
      <c r="B23" t="s">
        <v>86</v>
      </c>
      <c r="C23">
        <v>103</v>
      </c>
      <c r="D23" t="str">
        <f ca="1">IF(INDIRECT("B"&amp;ROW())="ügyintéző",INDEX(Hívások!$B$2:$B$1119,MATCH(INDIRECT("C"&amp;ROW()),Hívások!$A$2:$A$1119,0)),"")</f>
        <v>Bolívia</v>
      </c>
      <c r="E23">
        <f ca="1">COUNTIF(Hívások!$A$2:$A$1119,INDIRECT("C"&amp;ROW()))</f>
        <v>13</v>
      </c>
      <c r="F23" s="2">
        <f ca="1">SUMIF(Hívások!$A$2:$A$1119,INDIRECT("C"&amp;ROW()),Hívások!E$2:E$1119)</f>
        <v>0.31210648147680331</v>
      </c>
      <c r="G23" s="5">
        <f ca="1">SUMIF(Hívások!$A$2:$A$1119,INDIRECT("C"&amp;ROW()),Hívások!G$2:G$1119)</f>
        <v>39455</v>
      </c>
    </row>
    <row r="24" spans="1:7" x14ac:dyDescent="0.25">
      <c r="A24" t="s">
        <v>43</v>
      </c>
      <c r="B24" t="s">
        <v>86</v>
      </c>
      <c r="C24">
        <v>139</v>
      </c>
      <c r="D24" t="str">
        <f ca="1">IF(INDIRECT("B"&amp;ROW())="ügyintéző",INDEX(Hívások!$B$2:$B$1119,MATCH(INDIRECT("C"&amp;ROW()),Hívások!$A$2:$A$1119,0)),"")</f>
        <v>Kolumbia</v>
      </c>
      <c r="E24">
        <f ca="1">COUNTIF(Hívások!$A$2:$A$1119,INDIRECT("C"&amp;ROW()))</f>
        <v>9</v>
      </c>
      <c r="F24" s="2">
        <f ca="1">SUMIF(Hívások!$A$2:$A$1119,INDIRECT("C"&amp;ROW()),Hívások!E$2:E$1119)</f>
        <v>0.16666666667151731</v>
      </c>
      <c r="G24" s="5">
        <f ca="1">SUMIF(Hívások!$A$2:$A$1119,INDIRECT("C"&amp;ROW()),Hívások!G$2:G$1119)</f>
        <v>18825</v>
      </c>
    </row>
    <row r="25" spans="1:7" x14ac:dyDescent="0.25">
      <c r="A25" t="s">
        <v>44</v>
      </c>
      <c r="B25" t="s">
        <v>86</v>
      </c>
      <c r="C25">
        <v>128</v>
      </c>
      <c r="D25" t="str">
        <f ca="1">IF(INDIRECT("B"&amp;ROW())="ügyintéző",INDEX(Hívások!$B$2:$B$1119,MATCH(INDIRECT("C"&amp;ROW()),Hívások!$A$2:$A$1119,0)),"")</f>
        <v>Peru</v>
      </c>
      <c r="E25">
        <f ca="1">COUNTIF(Hívások!$A$2:$A$1119,INDIRECT("C"&amp;ROW()))</f>
        <v>19</v>
      </c>
      <c r="F25" s="2">
        <f ca="1">SUMIF(Hívások!$A$2:$A$1119,INDIRECT("C"&amp;ROW()),Hívások!E$2:E$1119)</f>
        <v>0.32660879627655959</v>
      </c>
      <c r="G25" s="5">
        <f ca="1">SUMIF(Hívások!$A$2:$A$1119,INDIRECT("C"&amp;ROW()),Hívások!G$2:G$1119)</f>
        <v>34810</v>
      </c>
    </row>
    <row r="26" spans="1:7" x14ac:dyDescent="0.25">
      <c r="A26" t="s">
        <v>45</v>
      </c>
      <c r="B26" t="s">
        <v>86</v>
      </c>
      <c r="C26">
        <v>160</v>
      </c>
      <c r="D26" t="str">
        <f ca="1">IF(INDIRECT("B"&amp;ROW())="ügyintéző",INDEX(Hívások!$B$2:$B$1119,MATCH(INDIRECT("C"&amp;ROW()),Hívások!$A$2:$A$1119,0)),"")</f>
        <v>Uruguay</v>
      </c>
      <c r="E26">
        <f ca="1">COUNTIF(Hívások!$A$2:$A$1119,INDIRECT("C"&amp;ROW()))</f>
        <v>27</v>
      </c>
      <c r="F26" s="2">
        <f ca="1">SUMIF(Hívások!$A$2:$A$1119,INDIRECT("C"&amp;ROW()),Hívások!E$2:E$1119)</f>
        <v>0.51957175924326293</v>
      </c>
      <c r="G26" s="5">
        <f ca="1">SUMIF(Hívások!$A$2:$A$1119,INDIRECT("C"&amp;ROW()),Hívások!G$2:G$1119)</f>
        <v>62095</v>
      </c>
    </row>
    <row r="27" spans="1:7" x14ac:dyDescent="0.25">
      <c r="A27" t="s">
        <v>46</v>
      </c>
      <c r="B27" t="s">
        <v>86</v>
      </c>
      <c r="C27">
        <v>107</v>
      </c>
      <c r="D27" t="str">
        <f ca="1">IF(INDIRECT("B"&amp;ROW())="ügyintéző",INDEX(Hívások!$B$2:$B$1119,MATCH(INDIRECT("C"&amp;ROW()),Hívások!$A$2:$A$1119,0)),"")</f>
        <v>Venezuela</v>
      </c>
      <c r="E27">
        <f ca="1">COUNTIF(Hívások!$A$2:$A$1119,INDIRECT("C"&amp;ROW()))</f>
        <v>22</v>
      </c>
      <c r="F27" s="2">
        <f ca="1">SUMIF(Hívások!$A$2:$A$1119,INDIRECT("C"&amp;ROW()),Hívások!E$2:E$1119)</f>
        <v>0.32567129631206626</v>
      </c>
      <c r="G27" s="5">
        <f ca="1">SUMIF(Hívások!$A$2:$A$1119,INDIRECT("C"&amp;ROW()),Hívások!G$2:G$1119)</f>
        <v>37025</v>
      </c>
    </row>
    <row r="28" spans="1:7" x14ac:dyDescent="0.25">
      <c r="A28" t="s">
        <v>47</v>
      </c>
      <c r="B28" t="s">
        <v>86</v>
      </c>
      <c r="C28">
        <v>161</v>
      </c>
      <c r="D28" t="str">
        <f ca="1">IF(INDIRECT("B"&amp;ROW())="ügyintéző",INDEX(Hívások!$B$2:$B$1119,MATCH(INDIRECT("C"&amp;ROW()),Hívások!$A$2:$A$1119,0)),"")</f>
        <v>Kolumbia</v>
      </c>
      <c r="E28">
        <f ca="1">COUNTIF(Hívások!$A$2:$A$1119,INDIRECT("C"&amp;ROW()))</f>
        <v>11</v>
      </c>
      <c r="F28" s="2">
        <f ca="1">SUMIF(Hívások!$A$2:$A$1119,INDIRECT("C"&amp;ROW()),Hívások!E$2:E$1119)</f>
        <v>0.23203703702893108</v>
      </c>
      <c r="G28" s="5">
        <f ca="1">SUMIF(Hívások!$A$2:$A$1119,INDIRECT("C"&amp;ROW()),Hívások!G$2:G$1119)</f>
        <v>25975</v>
      </c>
    </row>
    <row r="29" spans="1:7" x14ac:dyDescent="0.25">
      <c r="A29" t="s">
        <v>48</v>
      </c>
      <c r="B29" t="s">
        <v>86</v>
      </c>
      <c r="C29">
        <v>130</v>
      </c>
      <c r="D29" t="str">
        <f ca="1">IF(INDIRECT("B"&amp;ROW())="ügyintéző",INDEX(Hívások!$B$2:$B$1119,MATCH(INDIRECT("C"&amp;ROW()),Hívások!$A$2:$A$1119,0)),"")</f>
        <v>Bolívia</v>
      </c>
      <c r="E29">
        <f ca="1">COUNTIF(Hívások!$A$2:$A$1119,INDIRECT("C"&amp;ROW()))</f>
        <v>15</v>
      </c>
      <c r="F29" s="2">
        <f ca="1">SUMIF(Hívások!$A$2:$A$1119,INDIRECT("C"&amp;ROW()),Hívások!E$2:E$1119)</f>
        <v>0.26697916666307719</v>
      </c>
      <c r="G29" s="5">
        <f ca="1">SUMIF(Hívások!$A$2:$A$1119,INDIRECT("C"&amp;ROW()),Hívások!G$2:G$1119)</f>
        <v>34305</v>
      </c>
    </row>
    <row r="30" spans="1:7" x14ac:dyDescent="0.25">
      <c r="A30" t="s">
        <v>49</v>
      </c>
      <c r="B30" t="s">
        <v>86</v>
      </c>
      <c r="C30">
        <v>124</v>
      </c>
      <c r="D30" t="str">
        <f ca="1">IF(INDIRECT("B"&amp;ROW())="ügyintéző",INDEX(Hívások!$B$2:$B$1119,MATCH(INDIRECT("C"&amp;ROW()),Hívások!$A$2:$A$1119,0)),"")</f>
        <v>Ecuador</v>
      </c>
      <c r="E30">
        <f ca="1">COUNTIF(Hívások!$A$2:$A$1119,INDIRECT("C"&amp;ROW()))</f>
        <v>26</v>
      </c>
      <c r="F30" s="2">
        <f ca="1">SUMIF(Hívások!$A$2:$A$1119,INDIRECT("C"&amp;ROW()),Hívások!E$2:E$1119)</f>
        <v>0.48163194442895474</v>
      </c>
      <c r="G30" s="5">
        <f ca="1">SUMIF(Hívások!$A$2:$A$1119,INDIRECT("C"&amp;ROW()),Hívások!G$2:G$1119)</f>
        <v>57650</v>
      </c>
    </row>
    <row r="31" spans="1:7" x14ac:dyDescent="0.25">
      <c r="A31" t="s">
        <v>50</v>
      </c>
      <c r="B31" t="s">
        <v>86</v>
      </c>
      <c r="C31">
        <v>126</v>
      </c>
      <c r="D31" t="str">
        <f ca="1">IF(INDIRECT("B"&amp;ROW())="ügyintéző",INDEX(Hívások!$B$2:$B$1119,MATCH(INDIRECT("C"&amp;ROW()),Hívások!$A$2:$A$1119,0)),"")</f>
        <v>Peru</v>
      </c>
      <c r="E31">
        <f ca="1">COUNTIF(Hívások!$A$2:$A$1119,INDIRECT("C"&amp;ROW()))</f>
        <v>20</v>
      </c>
      <c r="F31" s="2">
        <f ca="1">SUMIF(Hívások!$A$2:$A$1119,INDIRECT("C"&amp;ROW()),Hívások!E$2:E$1119)</f>
        <v>0.38488425923424074</v>
      </c>
      <c r="G31" s="5">
        <f ca="1">SUMIF(Hívások!$A$2:$A$1119,INDIRECT("C"&amp;ROW()),Hívások!G$2:G$1119)</f>
        <v>40610</v>
      </c>
    </row>
    <row r="32" spans="1:7" x14ac:dyDescent="0.25">
      <c r="A32" t="s">
        <v>51</v>
      </c>
      <c r="B32" t="s">
        <v>86</v>
      </c>
      <c r="C32">
        <v>141</v>
      </c>
      <c r="D32" t="str">
        <f ca="1">IF(INDIRECT("B"&amp;ROW())="ügyintéző",INDEX(Hívások!$B$2:$B$1119,MATCH(INDIRECT("C"&amp;ROW()),Hívások!$A$2:$A$1119,0)),"")</f>
        <v>Bolívia</v>
      </c>
      <c r="E32">
        <f ca="1">COUNTIF(Hívások!$A$2:$A$1119,INDIRECT("C"&amp;ROW()))</f>
        <v>12</v>
      </c>
      <c r="F32" s="2">
        <f ca="1">SUMIF(Hívások!$A$2:$A$1119,INDIRECT("C"&amp;ROW()),Hívások!E$2:E$1119)</f>
        <v>0.21168981480150251</v>
      </c>
      <c r="G32" s="5">
        <f ca="1">SUMIF(Hívások!$A$2:$A$1119,INDIRECT("C"&amp;ROW()),Hívások!G$2:G$1119)</f>
        <v>26985</v>
      </c>
    </row>
    <row r="33" spans="1:7" x14ac:dyDescent="0.25">
      <c r="A33" t="s">
        <v>52</v>
      </c>
      <c r="B33" t="s">
        <v>86</v>
      </c>
      <c r="C33">
        <v>123</v>
      </c>
      <c r="D33" t="str">
        <f ca="1">IF(INDIRECT("B"&amp;ROW())="ügyintéző",INDEX(Hívások!$B$2:$B$1119,MATCH(INDIRECT("C"&amp;ROW()),Hívások!$A$2:$A$1119,0)),"")</f>
        <v>Venezuela</v>
      </c>
      <c r="E33">
        <f ca="1">COUNTIF(Hívások!$A$2:$A$1119,INDIRECT("C"&amp;ROW()))</f>
        <v>21</v>
      </c>
      <c r="F33" s="2">
        <f ca="1">SUMIF(Hívások!$A$2:$A$1119,INDIRECT("C"&amp;ROW()),Hívások!E$2:E$1119)</f>
        <v>0.28053240741428453</v>
      </c>
      <c r="G33" s="5">
        <f ca="1">SUMIF(Hívások!$A$2:$A$1119,INDIRECT("C"&amp;ROW()),Hívások!G$2:G$1119)</f>
        <v>32100</v>
      </c>
    </row>
    <row r="34" spans="1:7" x14ac:dyDescent="0.25">
      <c r="A34" t="s">
        <v>53</v>
      </c>
      <c r="B34" t="s">
        <v>86</v>
      </c>
      <c r="C34">
        <v>106</v>
      </c>
      <c r="D34" t="str">
        <f ca="1">IF(INDIRECT("B"&amp;ROW())="ügyintéző",INDEX(Hívások!$B$2:$B$1119,MATCH(INDIRECT("C"&amp;ROW()),Hívások!$A$2:$A$1119,0)),"")</f>
        <v>Argentína</v>
      </c>
      <c r="E34">
        <f ca="1">COUNTIF(Hívások!$A$2:$A$1119,INDIRECT("C"&amp;ROW()))</f>
        <v>21</v>
      </c>
      <c r="F34" s="2">
        <f ca="1">SUMIF(Hívások!$A$2:$A$1119,INDIRECT("C"&amp;ROW()),Hívások!E$2:E$1119)</f>
        <v>0.35388888885790948</v>
      </c>
      <c r="G34" s="5">
        <f ca="1">SUMIF(Hívások!$A$2:$A$1119,INDIRECT("C"&amp;ROW()),Hívások!G$2:G$1119)</f>
        <v>42465</v>
      </c>
    </row>
    <row r="35" spans="1:7" x14ac:dyDescent="0.25">
      <c r="A35" t="s">
        <v>54</v>
      </c>
      <c r="B35" t="s">
        <v>86</v>
      </c>
      <c r="C35">
        <v>133</v>
      </c>
      <c r="D35" t="str">
        <f ca="1">IF(INDIRECT("B"&amp;ROW())="ügyintéző",INDEX(Hívások!$B$2:$B$1119,MATCH(INDIRECT("C"&amp;ROW()),Hívások!$A$2:$A$1119,0)),"")</f>
        <v>Chile</v>
      </c>
      <c r="E35">
        <f ca="1">COUNTIF(Hívások!$A$2:$A$1119,INDIRECT("C"&amp;ROW()))</f>
        <v>8</v>
      </c>
      <c r="F35" s="2">
        <f ca="1">SUMIF(Hívások!$A$2:$A$1119,INDIRECT("C"&amp;ROW()),Hívások!E$2:E$1119)</f>
        <v>0.11043981482362142</v>
      </c>
      <c r="G35" s="5">
        <f ca="1">SUMIF(Hívások!$A$2:$A$1119,INDIRECT("C"&amp;ROW()),Hívások!G$2:G$1119)</f>
        <v>14335</v>
      </c>
    </row>
    <row r="36" spans="1:7" x14ac:dyDescent="0.25">
      <c r="A36" t="s">
        <v>55</v>
      </c>
      <c r="B36" t="s">
        <v>86</v>
      </c>
      <c r="C36">
        <v>136</v>
      </c>
      <c r="D36" t="str">
        <f ca="1">IF(INDIRECT("B"&amp;ROW())="ügyintéző",INDEX(Hívások!$B$2:$B$1119,MATCH(INDIRECT("C"&amp;ROW()),Hívások!$A$2:$A$1119,0)),"")</f>
        <v>Paraguay</v>
      </c>
      <c r="E36">
        <f ca="1">COUNTIF(Hívások!$A$2:$A$1119,INDIRECT("C"&amp;ROW()))</f>
        <v>27</v>
      </c>
      <c r="F36" s="2">
        <f ca="1">SUMIF(Hívások!$A$2:$A$1119,INDIRECT("C"&amp;ROW()),Hívások!E$2:E$1119)</f>
        <v>0.60123842593020527</v>
      </c>
      <c r="G36" s="5">
        <f ca="1">SUMIF(Hívások!$A$2:$A$1119,INDIRECT("C"&amp;ROW()),Hívások!G$2:G$1119)</f>
        <v>71855</v>
      </c>
    </row>
    <row r="37" spans="1:7" x14ac:dyDescent="0.25">
      <c r="A37" t="s">
        <v>56</v>
      </c>
      <c r="B37" t="s">
        <v>86</v>
      </c>
      <c r="C37">
        <v>119</v>
      </c>
      <c r="D37" t="str">
        <f ca="1">IF(INDIRECT("B"&amp;ROW())="ügyintéző",INDEX(Hívások!$B$2:$B$1119,MATCH(INDIRECT("C"&amp;ROW()),Hívások!$A$2:$A$1119,0)),"")</f>
        <v>Bolívia</v>
      </c>
      <c r="E37">
        <f ca="1">COUNTIF(Hívások!$A$2:$A$1119,INDIRECT("C"&amp;ROW()))</f>
        <v>25</v>
      </c>
      <c r="F37" s="2">
        <f ca="1">SUMIF(Hívások!$A$2:$A$1119,INDIRECT("C"&amp;ROW()),Hívások!E$2:E$1119)</f>
        <v>0.36613425928953802</v>
      </c>
      <c r="G37" s="5">
        <f ca="1">SUMIF(Hívások!$A$2:$A$1119,INDIRECT("C"&amp;ROW()),Hívások!G$2:G$1119)</f>
        <v>47485</v>
      </c>
    </row>
    <row r="38" spans="1:7" x14ac:dyDescent="0.25">
      <c r="A38" t="s">
        <v>57</v>
      </c>
      <c r="B38" t="s">
        <v>86</v>
      </c>
      <c r="C38">
        <v>134</v>
      </c>
      <c r="D38" t="str">
        <f ca="1">IF(INDIRECT("B"&amp;ROW())="ügyintéző",INDEX(Hívások!$B$2:$B$1119,MATCH(INDIRECT("C"&amp;ROW()),Hívások!$A$2:$A$1119,0)),"")</f>
        <v>Peru</v>
      </c>
      <c r="E38">
        <f ca="1">COUNTIF(Hívások!$A$2:$A$1119,INDIRECT("C"&amp;ROW()))</f>
        <v>19</v>
      </c>
      <c r="F38" s="2">
        <f ca="1">SUMIF(Hívások!$A$2:$A$1119,INDIRECT("C"&amp;ROW()),Hívások!E$2:E$1119)</f>
        <v>0.38746527775219874</v>
      </c>
      <c r="G38" s="5">
        <f ca="1">SUMIF(Hívások!$A$2:$A$1119,INDIRECT("C"&amp;ROW()),Hívások!G$2:G$1119)</f>
        <v>40760</v>
      </c>
    </row>
    <row r="39" spans="1:7" x14ac:dyDescent="0.25">
      <c r="A39" t="s">
        <v>58</v>
      </c>
      <c r="B39" t="s">
        <v>86</v>
      </c>
      <c r="C39">
        <v>135</v>
      </c>
      <c r="D39" t="str">
        <f ca="1">IF(INDIRECT("B"&amp;ROW())="ügyintéző",INDEX(Hívások!$B$2:$B$1119,MATCH(INDIRECT("C"&amp;ROW()),Hívások!$A$2:$A$1119,0)),"")</f>
        <v>Ecuador</v>
      </c>
      <c r="E39">
        <f ca="1">COUNTIF(Hívások!$A$2:$A$1119,INDIRECT("C"&amp;ROW()))</f>
        <v>10</v>
      </c>
      <c r="F39" s="2">
        <f ca="1">SUMIF(Hívások!$A$2:$A$1119,INDIRECT("C"&amp;ROW()),Hívások!E$2:E$1119)</f>
        <v>0.21854166668344988</v>
      </c>
      <c r="G39" s="5">
        <f ca="1">SUMIF(Hívások!$A$2:$A$1119,INDIRECT("C"&amp;ROW()),Hívások!G$2:G$1119)</f>
        <v>25970</v>
      </c>
    </row>
    <row r="40" spans="1:7" x14ac:dyDescent="0.25">
      <c r="A40" t="s">
        <v>59</v>
      </c>
      <c r="B40" t="s">
        <v>86</v>
      </c>
      <c r="C40">
        <v>104</v>
      </c>
      <c r="D40" t="str">
        <f ca="1">IF(INDIRECT("B"&amp;ROW())="ügyintéző",INDEX(Hívások!$B$2:$B$1119,MATCH(INDIRECT("C"&amp;ROW()),Hívások!$A$2:$A$1119,0)),"")</f>
        <v>Brazília</v>
      </c>
      <c r="E40">
        <f ca="1">COUNTIF(Hívások!$A$2:$A$1119,INDIRECT("C"&amp;ROW()))</f>
        <v>21</v>
      </c>
      <c r="F40" s="2">
        <f ca="1">SUMIF(Hívások!$A$2:$A$1119,INDIRECT("C"&amp;ROW()),Hívások!E$2:E$1119)</f>
        <v>0.51026620370976161</v>
      </c>
      <c r="G40" s="5">
        <f ca="1">SUMIF(Hívások!$A$2:$A$1119,INDIRECT("C"&amp;ROW()),Hívások!G$2:G$1119)</f>
        <v>60545</v>
      </c>
    </row>
    <row r="41" spans="1:7" x14ac:dyDescent="0.25">
      <c r="A41" t="s">
        <v>60</v>
      </c>
      <c r="B41" t="s">
        <v>86</v>
      </c>
      <c r="C41">
        <v>122</v>
      </c>
      <c r="D41" t="str">
        <f ca="1">IF(INDIRECT("B"&amp;ROW())="ügyintéző",INDEX(Hívások!$B$2:$B$1119,MATCH(INDIRECT("C"&amp;ROW()),Hívások!$A$2:$A$1119,0)),"")</f>
        <v>Uruguay</v>
      </c>
      <c r="E41">
        <f ca="1">COUNTIF(Hívások!$A$2:$A$1119,INDIRECT("C"&amp;ROW()))</f>
        <v>6</v>
      </c>
      <c r="F41" s="2">
        <f ca="1">SUMIF(Hívások!$A$2:$A$1119,INDIRECT("C"&amp;ROW()),Hívások!E$2:E$1119)</f>
        <v>0.12413194445252884</v>
      </c>
      <c r="G41" s="5">
        <f ca="1">SUMIF(Hívások!$A$2:$A$1119,INDIRECT("C"&amp;ROW()),Hívások!G$2:G$1119)</f>
        <v>14830</v>
      </c>
    </row>
    <row r="42" spans="1:7" x14ac:dyDescent="0.25">
      <c r="A42" t="s">
        <v>62</v>
      </c>
      <c r="B42" t="s">
        <v>86</v>
      </c>
      <c r="C42">
        <v>151</v>
      </c>
      <c r="D42" t="str">
        <f ca="1">IF(INDIRECT("B"&amp;ROW())="ügyintéző",INDEX(Hívások!$B$2:$B$1119,MATCH(INDIRECT("C"&amp;ROW()),Hívások!$A$2:$A$1119,0)),"")</f>
        <v>Chile</v>
      </c>
      <c r="E42">
        <f ca="1">COUNTIF(Hívások!$A$2:$A$1119,INDIRECT("C"&amp;ROW()))</f>
        <v>20</v>
      </c>
      <c r="F42" s="2">
        <f ca="1">SUMIF(Hívások!$A$2:$A$1119,INDIRECT("C"&amp;ROW()),Hívások!E$2:E$1119)</f>
        <v>0.48737268518016208</v>
      </c>
      <c r="G42" s="5">
        <f ca="1">SUMIF(Hívások!$A$2:$A$1119,INDIRECT("C"&amp;ROW()),Hívások!G$2:G$1119)</f>
        <v>61550</v>
      </c>
    </row>
    <row r="43" spans="1:7" x14ac:dyDescent="0.25">
      <c r="A43" t="s">
        <v>61</v>
      </c>
      <c r="B43" t="s">
        <v>86</v>
      </c>
      <c r="C43">
        <v>109</v>
      </c>
      <c r="D43" t="str">
        <f ca="1">IF(INDIRECT("B"&amp;ROW())="ügyintéző",INDEX(Hívások!$B$2:$B$1119,MATCH(INDIRECT("C"&amp;ROW()),Hívások!$A$2:$A$1119,0)),"")</f>
        <v>Chile</v>
      </c>
      <c r="E43">
        <f ca="1">COUNTIF(Hívások!$A$2:$A$1119,INDIRECT("C"&amp;ROW()))</f>
        <v>9</v>
      </c>
      <c r="F43" s="2">
        <f ca="1">SUMIF(Hívások!$A$2:$A$1119,INDIRECT("C"&amp;ROW()),Hívások!E$2:E$1119)</f>
        <v>0.16373842593748122</v>
      </c>
      <c r="G43" s="5">
        <f ca="1">SUMIF(Hívások!$A$2:$A$1119,INDIRECT("C"&amp;ROW()),Hívások!G$2:G$1119)</f>
        <v>21025</v>
      </c>
    </row>
    <row r="44" spans="1:7" x14ac:dyDescent="0.25">
      <c r="A44" t="s">
        <v>63</v>
      </c>
      <c r="B44" t="s">
        <v>86</v>
      </c>
      <c r="C44">
        <v>116</v>
      </c>
      <c r="D44" t="str">
        <f ca="1">IF(INDIRECT("B"&amp;ROW())="ügyintéző",INDEX(Hívások!$B$2:$B$1119,MATCH(INDIRECT("C"&amp;ROW()),Hívások!$A$2:$A$1119,0)),"")</f>
        <v>Kolumbia</v>
      </c>
      <c r="E44">
        <f ca="1">COUNTIF(Hívások!$A$2:$A$1119,INDIRECT("C"&amp;ROW()))</f>
        <v>14</v>
      </c>
      <c r="F44" s="2">
        <f ca="1">SUMIF(Hívások!$A$2:$A$1119,INDIRECT("C"&amp;ROW()),Hívások!E$2:E$1119)</f>
        <v>0.2266203703766223</v>
      </c>
      <c r="G44" s="5">
        <f ca="1">SUMIF(Hívások!$A$2:$A$1119,INDIRECT("C"&amp;ROW()),Hívások!G$2:G$1119)</f>
        <v>25825</v>
      </c>
    </row>
    <row r="45" spans="1:7" x14ac:dyDescent="0.25">
      <c r="A45" t="s">
        <v>64</v>
      </c>
      <c r="B45" t="s">
        <v>86</v>
      </c>
      <c r="C45">
        <v>115</v>
      </c>
      <c r="D45" t="str">
        <f ca="1">IF(INDIRECT("B"&amp;ROW())="ügyintéző",INDEX(Hívások!$B$2:$B$1119,MATCH(INDIRECT("C"&amp;ROW()),Hívások!$A$2:$A$1119,0)),"")</f>
        <v>Uruguay</v>
      </c>
      <c r="E45">
        <f ca="1">COUNTIF(Hívások!$A$2:$A$1119,INDIRECT("C"&amp;ROW()))</f>
        <v>16</v>
      </c>
      <c r="F45" s="2">
        <f ca="1">SUMIF(Hívások!$A$2:$A$1119,INDIRECT("C"&amp;ROW()),Hívások!E$2:E$1119)</f>
        <v>0.28450231483293464</v>
      </c>
      <c r="G45" s="5">
        <f ca="1">SUMIF(Hívások!$A$2:$A$1119,INDIRECT("C"&amp;ROW()),Hívások!G$2:G$1119)</f>
        <v>34000</v>
      </c>
    </row>
    <row r="46" spans="1:7" x14ac:dyDescent="0.25">
      <c r="A46" t="s">
        <v>65</v>
      </c>
      <c r="B46" t="s">
        <v>86</v>
      </c>
      <c r="C46">
        <v>162</v>
      </c>
      <c r="D46" t="str">
        <f ca="1">IF(INDIRECT("B"&amp;ROW())="ügyintéző",INDEX(Hívások!$B$2:$B$1119,MATCH(INDIRECT("C"&amp;ROW()),Hívások!$A$2:$A$1119,0)),"")</f>
        <v>Brazília</v>
      </c>
      <c r="E46">
        <f ca="1">COUNTIF(Hívások!$A$2:$A$1119,INDIRECT("C"&amp;ROW()))</f>
        <v>15</v>
      </c>
      <c r="F46" s="2">
        <f ca="1">SUMIF(Hívások!$A$2:$A$1119,INDIRECT("C"&amp;ROW()),Hívások!E$2:E$1119)</f>
        <v>0.29685185183188878</v>
      </c>
      <c r="G46" s="5">
        <f ca="1">SUMIF(Hívások!$A$2:$A$1119,INDIRECT("C"&amp;ROW()),Hívások!G$2:G$1119)</f>
        <v>35235</v>
      </c>
    </row>
    <row r="47" spans="1:7" x14ac:dyDescent="0.25">
      <c r="A47" t="s">
        <v>66</v>
      </c>
      <c r="B47" t="s">
        <v>86</v>
      </c>
      <c r="C47">
        <v>118</v>
      </c>
      <c r="D47" t="str">
        <f ca="1">IF(INDIRECT("B"&amp;ROW())="ügyintéző",INDEX(Hívások!$B$2:$B$1119,MATCH(INDIRECT("C"&amp;ROW()),Hívások!$A$2:$A$1119,0)),"")</f>
        <v>Brazília</v>
      </c>
      <c r="E47">
        <f ca="1">COUNTIF(Hívások!$A$2:$A$1119,INDIRECT("C"&amp;ROW()))</f>
        <v>21</v>
      </c>
      <c r="F47" s="2">
        <f ca="1">SUMIF(Hívások!$A$2:$A$1119,INDIRECT("C"&amp;ROW()),Hívások!E$2:E$1119)</f>
        <v>0.38969907404680271</v>
      </c>
      <c r="G47" s="5">
        <f ca="1">SUMIF(Hívások!$A$2:$A$1119,INDIRECT("C"&amp;ROW()),Hívások!G$2:G$1119)</f>
        <v>46545</v>
      </c>
    </row>
    <row r="48" spans="1:7" x14ac:dyDescent="0.25">
      <c r="A48" t="s">
        <v>67</v>
      </c>
      <c r="B48" t="s">
        <v>86</v>
      </c>
      <c r="C48">
        <v>117</v>
      </c>
      <c r="D48" t="str">
        <f ca="1">IF(INDIRECT("B"&amp;ROW())="ügyintéző",INDEX(Hívások!$B$2:$B$1119,MATCH(INDIRECT("C"&amp;ROW()),Hívások!$A$2:$A$1119,0)),"")</f>
        <v>Brazília</v>
      </c>
      <c r="E48">
        <f ca="1">COUNTIF(Hívások!$A$2:$A$1119,INDIRECT("C"&amp;ROW()))</f>
        <v>18</v>
      </c>
      <c r="F48" s="2">
        <f ca="1">SUMIF(Hívások!$A$2:$A$1119,INDIRECT("C"&amp;ROW()),Hívások!E$2:E$1119)</f>
        <v>0.35652777775248978</v>
      </c>
      <c r="G48" s="5">
        <f ca="1">SUMIF(Hívások!$A$2:$A$1119,INDIRECT("C"&amp;ROW()),Hívások!G$2:G$1119)</f>
        <v>42490</v>
      </c>
    </row>
    <row r="49" spans="1:7" x14ac:dyDescent="0.25">
      <c r="A49" t="s">
        <v>68</v>
      </c>
      <c r="B49" t="s">
        <v>86</v>
      </c>
      <c r="C49">
        <v>156</v>
      </c>
      <c r="D49" t="str">
        <f ca="1">IF(INDIRECT("B"&amp;ROW())="ügyintéző",INDEX(Hívások!$B$2:$B$1119,MATCH(INDIRECT("C"&amp;ROW()),Hívások!$A$2:$A$1119,0)),"")</f>
        <v>Venezuela</v>
      </c>
      <c r="E49">
        <f ca="1">COUNTIF(Hívások!$A$2:$A$1119,INDIRECT("C"&amp;ROW()))</f>
        <v>24</v>
      </c>
      <c r="F49" s="2">
        <f ca="1">SUMIF(Hívások!$A$2:$A$1119,INDIRECT("C"&amp;ROW()),Hívások!E$2:E$1119)</f>
        <v>0.39905092592380242</v>
      </c>
      <c r="G49" s="5">
        <f ca="1">SUMIF(Hívások!$A$2:$A$1119,INDIRECT("C"&amp;ROW()),Hívások!G$2:G$1119)</f>
        <v>45450</v>
      </c>
    </row>
    <row r="50" spans="1:7" x14ac:dyDescent="0.25">
      <c r="A50" t="s">
        <v>69</v>
      </c>
      <c r="B50" t="s">
        <v>86</v>
      </c>
      <c r="C50">
        <v>121</v>
      </c>
      <c r="D50" t="str">
        <f ca="1">IF(INDIRECT("B"&amp;ROW())="ügyintéző",INDEX(Hívások!$B$2:$B$1119,MATCH(INDIRECT("C"&amp;ROW()),Hívások!$A$2:$A$1119,0)),"")</f>
        <v>Venezuela</v>
      </c>
      <c r="E50">
        <f ca="1">COUNTIF(Hívások!$A$2:$A$1119,INDIRECT("C"&amp;ROW()))</f>
        <v>25</v>
      </c>
      <c r="F50" s="2">
        <f ca="1">SUMIF(Hívások!$A$2:$A$1119,INDIRECT("C"&amp;ROW()),Hívások!E$2:E$1119)</f>
        <v>0.32109953703184146</v>
      </c>
      <c r="G50" s="5">
        <f ca="1">SUMIF(Hívások!$A$2:$A$1119,INDIRECT("C"&amp;ROW()),Hívások!G$2:G$1119)</f>
        <v>36800</v>
      </c>
    </row>
    <row r="51" spans="1:7" x14ac:dyDescent="0.25">
      <c r="A51" t="s">
        <v>70</v>
      </c>
      <c r="B51" t="s">
        <v>86</v>
      </c>
      <c r="C51">
        <v>159</v>
      </c>
      <c r="D51" t="str">
        <f ca="1">IF(INDIRECT("B"&amp;ROW())="ügyintéző",INDEX(Hívások!$B$2:$B$1119,MATCH(INDIRECT("C"&amp;ROW()),Hívások!$A$2:$A$1119,0)),"")</f>
        <v>Peru</v>
      </c>
      <c r="E51">
        <f ca="1">COUNTIF(Hívások!$A$2:$A$1119,INDIRECT("C"&amp;ROW()))</f>
        <v>26</v>
      </c>
      <c r="F51" s="2">
        <f ca="1">SUMIF(Hívások!$A$2:$A$1119,INDIRECT("C"&amp;ROW()),Hívások!E$2:E$1119)</f>
        <v>0.40881944446300622</v>
      </c>
      <c r="G51" s="5">
        <f ca="1">SUMIF(Hívások!$A$2:$A$1119,INDIRECT("C"&amp;ROW()),Hívások!G$2:G$1119)</f>
        <v>43630</v>
      </c>
    </row>
    <row r="52" spans="1:7" x14ac:dyDescent="0.25">
      <c r="A52" t="s">
        <v>71</v>
      </c>
      <c r="B52" t="s">
        <v>86</v>
      </c>
      <c r="C52">
        <v>132</v>
      </c>
      <c r="D52" t="str">
        <f ca="1">IF(INDIRECT("B"&amp;ROW())="ügyintéző",INDEX(Hívások!$B$2:$B$1119,MATCH(INDIRECT("C"&amp;ROW()),Hívások!$A$2:$A$1119,0)),"")</f>
        <v>Brazília</v>
      </c>
      <c r="E52">
        <f ca="1">COUNTIF(Hívások!$A$2:$A$1119,INDIRECT("C"&amp;ROW()))</f>
        <v>24</v>
      </c>
      <c r="F52" s="2">
        <f ca="1">SUMIF(Hívások!$A$2:$A$1119,INDIRECT("C"&amp;ROW()),Hívások!E$2:E$1119)</f>
        <v>0.41534722222422715</v>
      </c>
      <c r="G52" s="5">
        <f ca="1">SUMIF(Hívások!$A$2:$A$1119,INDIRECT("C"&amp;ROW()),Hívások!G$2:G$1119)</f>
        <v>50040</v>
      </c>
    </row>
    <row r="53" spans="1:7" x14ac:dyDescent="0.25">
      <c r="A53" t="s">
        <v>72</v>
      </c>
      <c r="B53" t="s">
        <v>86</v>
      </c>
      <c r="C53">
        <v>127</v>
      </c>
      <c r="D53" t="str">
        <f ca="1">IF(INDIRECT("B"&amp;ROW())="ügyintéző",INDEX(Hívások!$B$2:$B$1119,MATCH(INDIRECT("C"&amp;ROW()),Hívások!$A$2:$A$1119,0)),"")</f>
        <v>Peru</v>
      </c>
      <c r="E53">
        <f ca="1">COUNTIF(Hívások!$A$2:$A$1119,INDIRECT("C"&amp;ROW()))</f>
        <v>19</v>
      </c>
      <c r="F53" s="2">
        <f ca="1">SUMIF(Hívások!$A$2:$A$1119,INDIRECT("C"&amp;ROW()),Hívások!E$2:E$1119)</f>
        <v>0.30453703703824431</v>
      </c>
      <c r="G53" s="5">
        <f ca="1">SUMIF(Hívások!$A$2:$A$1119,INDIRECT("C"&amp;ROW()),Hívások!G$2:G$1119)</f>
        <v>32500</v>
      </c>
    </row>
    <row r="54" spans="1:7" x14ac:dyDescent="0.25">
      <c r="A54" t="s">
        <v>73</v>
      </c>
      <c r="B54" t="s">
        <v>86</v>
      </c>
      <c r="C54">
        <v>120</v>
      </c>
      <c r="D54" t="str">
        <f ca="1">IF(INDIRECT("B"&amp;ROW())="ügyintéző",INDEX(Hívások!$B$2:$B$1119,MATCH(INDIRECT("C"&amp;ROW()),Hívások!$A$2:$A$1119,0)),"")</f>
        <v>Suriname</v>
      </c>
      <c r="E54">
        <f ca="1">COUNTIF(Hívások!$A$2:$A$1119,INDIRECT("C"&amp;ROW()))</f>
        <v>12</v>
      </c>
      <c r="F54" s="2">
        <f ca="1">SUMIF(Hívások!$A$2:$A$1119,INDIRECT("C"&amp;ROW()),Hívások!E$2:E$1119)</f>
        <v>0.18596064815210411</v>
      </c>
      <c r="G54" s="5">
        <f ca="1">SUMIF(Hívások!$A$2:$A$1119,INDIRECT("C"&amp;ROW()),Hívások!G$2:G$1119)</f>
        <v>21075</v>
      </c>
    </row>
    <row r="55" spans="1:7" x14ac:dyDescent="0.25">
      <c r="A55" t="s">
        <v>74</v>
      </c>
      <c r="B55" t="s">
        <v>86</v>
      </c>
      <c r="C55">
        <v>101</v>
      </c>
      <c r="D55" t="str">
        <f ca="1">IF(INDIRECT("B"&amp;ROW())="ügyintéző",INDEX(Hívások!$B$2:$B$1119,MATCH(INDIRECT("C"&amp;ROW()),Hívások!$A$2:$A$1119,0)),"")</f>
        <v>Paraguay</v>
      </c>
      <c r="E55">
        <f ca="1">COUNTIF(Hívások!$A$2:$A$1119,INDIRECT("C"&amp;ROW()))</f>
        <v>16</v>
      </c>
      <c r="F55" s="2">
        <f ca="1">SUMIF(Hívások!$A$2:$A$1119,INDIRECT("C"&amp;ROW()),Hívások!E$2:E$1119)</f>
        <v>0.26929398145875894</v>
      </c>
      <c r="G55" s="5">
        <f ca="1">SUMIF(Hívások!$A$2:$A$1119,INDIRECT("C"&amp;ROW()),Hívások!G$2:G$1119)</f>
        <v>32400</v>
      </c>
    </row>
    <row r="56" spans="1:7" x14ac:dyDescent="0.25">
      <c r="A56" t="s">
        <v>75</v>
      </c>
      <c r="B56" t="s">
        <v>86</v>
      </c>
      <c r="C56">
        <v>140</v>
      </c>
      <c r="D56" t="str">
        <f ca="1">IF(INDIRECT("B"&amp;ROW())="ügyintéző",INDEX(Hívások!$B$2:$B$1119,MATCH(INDIRECT("C"&amp;ROW()),Hívások!$A$2:$A$1119,0)),"")</f>
        <v>Brazília</v>
      </c>
      <c r="E56">
        <f ca="1">COUNTIF(Hívások!$A$2:$A$1119,INDIRECT("C"&amp;ROW()))</f>
        <v>29</v>
      </c>
      <c r="F56" s="2">
        <f ca="1">SUMIF(Hívások!$A$2:$A$1119,INDIRECT("C"&amp;ROW()),Hívások!E$2:E$1119)</f>
        <v>0.50243055551982252</v>
      </c>
      <c r="G56" s="5">
        <f ca="1">SUMIF(Hívások!$A$2:$A$1119,INDIRECT("C"&amp;ROW()),Hívások!G$2:G$1119)</f>
        <v>60425</v>
      </c>
    </row>
    <row r="57" spans="1:7" x14ac:dyDescent="0.25">
      <c r="A57" t="s">
        <v>76</v>
      </c>
      <c r="B57" t="s">
        <v>86</v>
      </c>
      <c r="C57">
        <v>157</v>
      </c>
      <c r="D57" t="str">
        <f ca="1">IF(INDIRECT("B"&amp;ROW())="ügyintéző",INDEX(Hívások!$B$2:$B$1119,MATCH(INDIRECT("C"&amp;ROW()),Hívások!$A$2:$A$1119,0)),"")</f>
        <v>Guyana</v>
      </c>
      <c r="E57">
        <f ca="1">COUNTIF(Hívások!$A$2:$A$1119,INDIRECT("C"&amp;ROW()))</f>
        <v>6</v>
      </c>
      <c r="F57" s="2">
        <f ca="1">SUMIF(Hívások!$A$2:$A$1119,INDIRECT("C"&amp;ROW()),Hívások!E$2:E$1119)</f>
        <v>0.1207986111039645</v>
      </c>
      <c r="G57" s="5">
        <f ca="1">SUMIF(Hívások!$A$2:$A$1119,INDIRECT("C"&amp;ROW()),Hívások!G$2:G$1119)</f>
        <v>14350</v>
      </c>
    </row>
    <row r="58" spans="1:7" x14ac:dyDescent="0.25">
      <c r="A58" t="s">
        <v>77</v>
      </c>
      <c r="B58" t="s">
        <v>86</v>
      </c>
      <c r="C58">
        <v>113</v>
      </c>
      <c r="D58" t="str">
        <f ca="1">IF(INDIRECT("B"&amp;ROW())="ügyintéző",INDEX(Hívások!$B$2:$B$1119,MATCH(INDIRECT("C"&amp;ROW()),Hívások!$A$2:$A$1119,0)),"")</f>
        <v>Venezuela</v>
      </c>
      <c r="E58">
        <f ca="1">COUNTIF(Hívások!$A$2:$A$1119,INDIRECT("C"&amp;ROW()))</f>
        <v>25</v>
      </c>
      <c r="F58" s="2">
        <f ca="1">SUMIF(Hívások!$A$2:$A$1119,INDIRECT("C"&amp;ROW()),Hívások!E$2:E$1119)</f>
        <v>0.50872685186914168</v>
      </c>
      <c r="G58" s="5">
        <f ca="1">SUMIF(Hívások!$A$2:$A$1119,INDIRECT("C"&amp;ROW()),Hívások!G$2:G$1119)</f>
        <v>57275</v>
      </c>
    </row>
    <row r="59" spans="1:7" x14ac:dyDescent="0.25">
      <c r="A59" t="s">
        <v>78</v>
      </c>
      <c r="B59" t="s">
        <v>86</v>
      </c>
      <c r="C59">
        <v>112</v>
      </c>
      <c r="D59" t="str">
        <f ca="1">IF(INDIRECT("B"&amp;ROW())="ügyintéző",INDEX(Hívások!$B$2:$B$1119,MATCH(INDIRECT("C"&amp;ROW()),Hívások!$A$2:$A$1119,0)),"")</f>
        <v>Ecuador</v>
      </c>
      <c r="E59">
        <f ca="1">COUNTIF(Hívások!$A$2:$A$1119,INDIRECT("C"&amp;ROW()))</f>
        <v>29</v>
      </c>
      <c r="F59" s="2">
        <f ca="1">SUMIF(Hívások!$A$2:$A$1119,INDIRECT("C"&amp;ROW()),Hívások!E$2:E$1119)</f>
        <v>0.56247685181733686</v>
      </c>
      <c r="G59" s="5">
        <f ca="1">SUMIF(Hívások!$A$2:$A$1119,INDIRECT("C"&amp;ROW()),Hívások!G$2:G$1119)</f>
        <v>67145</v>
      </c>
    </row>
    <row r="60" spans="1:7" x14ac:dyDescent="0.25">
      <c r="A60" t="s">
        <v>79</v>
      </c>
      <c r="B60" t="s">
        <v>86</v>
      </c>
      <c r="C60">
        <v>143</v>
      </c>
      <c r="D60" t="str">
        <f ca="1">IF(INDIRECT("B"&amp;ROW())="ügyintéző",INDEX(Hívások!$B$2:$B$1119,MATCH(INDIRECT("C"&amp;ROW()),Hívások!$A$2:$A$1119,0)),"")</f>
        <v>Kolumbia</v>
      </c>
      <c r="E60">
        <f ca="1">COUNTIF(Hívások!$A$2:$A$1119,INDIRECT("C"&amp;ROW()))</f>
        <v>30</v>
      </c>
      <c r="F60" s="2">
        <f ca="1">SUMIF(Hívások!$A$2:$A$1119,INDIRECT("C"&amp;ROW()),Hívások!E$2:E$1119)</f>
        <v>0.57381944444932742</v>
      </c>
      <c r="G60" s="5">
        <f ca="1">SUMIF(Hívások!$A$2:$A$1119,INDIRECT("C"&amp;ROW()),Hívások!G$2:G$1119)</f>
        <v>64650</v>
      </c>
    </row>
    <row r="61" spans="1:7" x14ac:dyDescent="0.25">
      <c r="A61" t="s">
        <v>80</v>
      </c>
      <c r="B61" t="s">
        <v>86</v>
      </c>
      <c r="C61">
        <v>142</v>
      </c>
      <c r="D61" t="str">
        <f ca="1">IF(INDIRECT("B"&amp;ROW())="ügyintéző",INDEX(Hívások!$B$2:$B$1119,MATCH(INDIRECT("C"&amp;ROW()),Hívások!$A$2:$A$1119,0)),"")</f>
        <v>Peru</v>
      </c>
      <c r="E61">
        <f ca="1">COUNTIF(Hívások!$A$2:$A$1119,INDIRECT("C"&amp;ROW()))</f>
        <v>10</v>
      </c>
      <c r="F61" s="2">
        <f ca="1">SUMIF(Hívások!$A$2:$A$1119,INDIRECT("C"&amp;ROW()),Hívások!E$2:E$1119)</f>
        <v>0.17502314814919373</v>
      </c>
      <c r="G61" s="5">
        <f ca="1">SUMIF(Hívások!$A$2:$A$1119,INDIRECT("C"&amp;ROW()),Hívások!G$2:G$1119)</f>
        <v>18660</v>
      </c>
    </row>
    <row r="62" spans="1:7" x14ac:dyDescent="0.25">
      <c r="A62" t="s">
        <v>81</v>
      </c>
      <c r="B62" t="s">
        <v>86</v>
      </c>
      <c r="C62">
        <v>152</v>
      </c>
      <c r="D62" t="str">
        <f ca="1">IF(INDIRECT("B"&amp;ROW())="ügyintéző",INDEX(Hívások!$B$2:$B$1119,MATCH(INDIRECT("C"&amp;ROW()),Hívások!$A$2:$A$1119,0)),"")</f>
        <v>Guyana</v>
      </c>
      <c r="E62">
        <f ca="1">COUNTIF(Hívások!$A$2:$A$1119,INDIRECT("C"&amp;ROW()))</f>
        <v>20</v>
      </c>
      <c r="F62" s="2">
        <f ca="1">SUMIF(Hívások!$A$2:$A$1119,INDIRECT("C"&amp;ROW()),Hívások!E$2:E$1119)</f>
        <v>0.39774305554601597</v>
      </c>
      <c r="G62" s="5">
        <f ca="1">SUMIF(Hívások!$A$2:$A$1119,INDIRECT("C"&amp;ROW()),Hívások!G$2:G$1119)</f>
        <v>47460</v>
      </c>
    </row>
    <row r="63" spans="1:7" x14ac:dyDescent="0.25">
      <c r="A63" t="s">
        <v>82</v>
      </c>
      <c r="B63" t="s">
        <v>86</v>
      </c>
      <c r="C63">
        <v>150</v>
      </c>
      <c r="D63" t="str">
        <f ca="1">IF(INDIRECT("B"&amp;ROW())="ügyintéző",INDEX(Hívások!$B$2:$B$1119,MATCH(INDIRECT("C"&amp;ROW()),Hívások!$A$2:$A$1119,0)),"")</f>
        <v>Brazília</v>
      </c>
      <c r="E63">
        <f ca="1">COUNTIF(Hívások!$A$2:$A$1119,INDIRECT("C"&amp;ROW()))</f>
        <v>12</v>
      </c>
      <c r="F63" s="2">
        <f ca="1">SUMIF(Hívások!$A$2:$A$1119,INDIRECT("C"&amp;ROW()),Hívások!E$2:E$1119)</f>
        <v>0.27831018519646022</v>
      </c>
      <c r="G63" s="5">
        <f ca="1">SUMIF(Hívások!$A$2:$A$1119,INDIRECT("C"&amp;ROW()),Hívások!G$2:G$1119)</f>
        <v>33180</v>
      </c>
    </row>
    <row r="69" spans="1:7" x14ac:dyDescent="0.25">
      <c r="A69" t="s">
        <v>20</v>
      </c>
      <c r="B69" t="s">
        <v>83</v>
      </c>
      <c r="C69" t="s">
        <v>94</v>
      </c>
    </row>
    <row r="70" spans="1:7" x14ac:dyDescent="0.25">
      <c r="A70" t="str">
        <f>IF(COUNTIF($C$2:$C$63,$C$70)&gt;0,INDEX(A2:A63,MATCH($C$70,$C$2:$C$63,0)),"Nincs!")</f>
        <v>Virt Kornél</v>
      </c>
      <c r="B70" t="str">
        <f>IF(COUNTIF($C$2:$C$63,$C$70)&gt;0,INDEX(B2:B63,MATCH($C$70,$C$2:$C$63,0)),"Nincs!")</f>
        <v>ügyintéző</v>
      </c>
      <c r="C70">
        <v>150</v>
      </c>
    </row>
    <row r="72" spans="1:7" x14ac:dyDescent="0.25">
      <c r="A72" s="6">
        <f ca="1">INT(SUMIF(Telefonkönyv_SOR!$B$2:$B$63,"ügyintéző",Telefonkönyv_SOR!$G$2:$G$63)/SUMIF(Telefonkönyv_SOR!$B$2:$B$63,"ügyintéző",Telefonkönyv_SOR!$E$2:$E$63))</f>
        <v>2153</v>
      </c>
    </row>
    <row r="73" spans="1:7" x14ac:dyDescent="0.25">
      <c r="A73" s="6">
        <f ca="1">INT(SUM(SUMIF(Telefonkönyv_SOR!$B$2:$B$63,"felsővezető",$G$2:$G$63),SUMIF(Telefonkönyv_SOR!$B$2:$B$63,"középvezető",$G$2:$G$63))/SUM(SUMIF(Telefonkönyv_SOR!$B$2:$B$63,"felsővezető",$E$2:$E$63),SUMIF(Telefonkönyv_SOR!$B$2:$B$63,"középvezető",$E$2:$E$63)))</f>
        <v>2349</v>
      </c>
    </row>
    <row r="74" spans="1:7" x14ac:dyDescent="0.25">
      <c r="A74" s="6" t="str">
        <f ca="1">IF(A73&gt;A72,"drágábban","olcsóbban")</f>
        <v>drágábban</v>
      </c>
      <c r="B74" s="15" t="s">
        <v>96</v>
      </c>
      <c r="C74" s="15"/>
      <c r="D74" s="15"/>
      <c r="E74" s="15"/>
      <c r="F74" s="15"/>
    </row>
    <row r="78" spans="1:7" ht="55.5" customHeight="1" x14ac:dyDescent="0.25">
      <c r="A78" s="14" t="str">
        <f ca="1">CONCATENATE("Az ügyintézők beszélgetései alkalmanként átlagosan ",A72," Ft-ba, a közép- és felsővezetők beszélgetései pedig átlagosan ", A73," Ft-ba kerülnek. Ennek alapján megállapíthatjuk, hogy a vezetők átlagosan ", A74," beszélnek, mint a beosztottjaik.")</f>
        <v>Az ügyintézők beszélgetései alkalmanként átlagosan 2153 Ft-ba, a közép- és felsővezetők beszélgetései pedig átlagosan 2349 Ft-ba kerülnek. Ennek alapján megállapíthatjuk, hogy a vezetők átlagosan drágábban beszélnek, mint a beosztottjaik.</v>
      </c>
      <c r="B78" s="14"/>
      <c r="C78" s="14"/>
      <c r="D78" s="14"/>
      <c r="E78" s="14"/>
      <c r="F78" s="14"/>
      <c r="G78" s="14"/>
    </row>
  </sheetData>
  <sortState ref="A2:G63">
    <sortCondition descending="1" ref="B2:B63" customList="ügyintéző,középvezető,felsvezető"/>
    <sortCondition ref="A2:A63"/>
  </sortState>
  <mergeCells count="2">
    <mergeCell ref="B74:F74"/>
    <mergeCell ref="A78:G7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13</vt:i4>
      </vt:variant>
    </vt:vector>
  </HeadingPairs>
  <TitlesOfParts>
    <vt:vector size="20" baseType="lpstr">
      <vt:lpstr>Hívások</vt:lpstr>
      <vt:lpstr>Hívások (2)</vt:lpstr>
      <vt:lpstr>Hívások (3)</vt:lpstr>
      <vt:lpstr>Telefonkönyv</vt:lpstr>
      <vt:lpstr>Telefonkönyv (2)</vt:lpstr>
      <vt:lpstr>Telefonkönyv_rossz</vt:lpstr>
      <vt:lpstr>Telefonkönyv_SOR</vt:lpstr>
      <vt:lpstr>Hívások!adatok</vt:lpstr>
      <vt:lpstr>'Hívások (2)'!adatok</vt:lpstr>
      <vt:lpstr>'Hívások (3)'!adatok</vt:lpstr>
      <vt:lpstr>Telefonkönyv!adatok</vt:lpstr>
      <vt:lpstr>'Telefonkönyv (2)'!adatok</vt:lpstr>
      <vt:lpstr>Telefonkönyv_rossz!adatok</vt:lpstr>
      <vt:lpstr>Telefonkönyv_SOR!adatok</vt:lpstr>
      <vt:lpstr>Hívások!adatok_1</vt:lpstr>
      <vt:lpstr>'Hívások (2)'!adatok_1</vt:lpstr>
      <vt:lpstr>'Hívások (3)'!adatok_1</vt:lpstr>
      <vt:lpstr>Hívások!adatok_2</vt:lpstr>
      <vt:lpstr>'Hívások (2)'!adatok_2</vt:lpstr>
      <vt:lpstr>'Hívások (3)'!adatok_2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2011-11-21T16:08:51Z</dcterms:created>
  <dcterms:modified xsi:type="dcterms:W3CDTF">2012-11-14T15:10:20Z</dcterms:modified>
</cp:coreProperties>
</file>