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queryTables/queryTable1.xml" ContentType="application/vnd.openxmlformats-officedocument.spreadsheetml.queryTable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queryTables/queryTable2.xml" ContentType="application/vnd.openxmlformats-officedocument.spreadsheetml.queryTable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555" yWindow="0" windowWidth="11115" windowHeight="10710"/>
  </bookViews>
  <sheets>
    <sheet name="adatok" sheetId="1" r:id="rId1"/>
    <sheet name="adatok (2)" sheetId="3" r:id="rId2"/>
    <sheet name="adatok (3)" sheetId="2" r:id="rId3"/>
    <sheet name="adatok_érvényesítéssel" sheetId="4" r:id="rId4"/>
  </sheets>
  <definedNames>
    <definedName name="f2_" localSheetId="0">adatok!#REF!</definedName>
    <definedName name="f2_" localSheetId="1">'adatok (2)'!#REF!</definedName>
    <definedName name="f2_" localSheetId="2">'adatok (3)'!#REF!</definedName>
    <definedName name="f2_" localSheetId="3">adatok_érvényesítéssel!#REF!</definedName>
    <definedName name="f3_" localSheetId="0">adatok!$A$7:$O$100</definedName>
    <definedName name="f3_" localSheetId="1">'adatok (2)'!$A$7:$O$100</definedName>
    <definedName name="f3_" localSheetId="2">'adatok (3)'!$A$7:$O$100</definedName>
    <definedName name="f3_" localSheetId="3">adatok_érvényesítéssel!$A$7:$O$100</definedName>
    <definedName name="t" localSheetId="1">'adatok (2)'!$A$2:$O$99</definedName>
    <definedName name="t" localSheetId="2">'adatok (3)'!$A$2:$O$99</definedName>
    <definedName name="t" localSheetId="3">adatok_érvényesítéssel!$A$2:$O$99</definedName>
    <definedName name="t">adatok!$A$2:$O$99</definedName>
  </definedNames>
  <calcPr calcId="144525"/>
</workbook>
</file>

<file path=xl/calcChain.xml><?xml version="1.0" encoding="utf-8"?>
<calcChain xmlns="http://schemas.openxmlformats.org/spreadsheetml/2006/main">
  <c r="H110" i="4" l="1"/>
  <c r="D106" i="4" a="1"/>
  <c r="D106" i="4" s="1"/>
  <c r="D104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D105" i="4" s="1"/>
  <c r="D106" i="3" l="1" a="1"/>
  <c r="D106" i="3" s="1"/>
  <c r="H110" i="3"/>
  <c r="D104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D105" i="3" s="1"/>
  <c r="D106" i="2" l="1"/>
  <c r="H110" i="2" l="1"/>
  <c r="D104" i="2"/>
  <c r="Q99" i="2"/>
  <c r="Q98" i="2"/>
  <c r="Q97" i="2"/>
  <c r="Q96" i="2"/>
  <c r="Q95" i="2"/>
  <c r="Q94" i="2"/>
  <c r="Q93" i="2"/>
  <c r="Q92" i="2"/>
  <c r="Q91" i="2"/>
  <c r="Q90" i="2"/>
  <c r="Q89" i="2"/>
  <c r="Q88" i="2"/>
  <c r="Q87" i="2"/>
  <c r="Q86" i="2"/>
  <c r="Q85" i="2"/>
  <c r="Q84" i="2"/>
  <c r="Q83" i="2"/>
  <c r="Q82" i="2"/>
  <c r="Q81" i="2"/>
  <c r="Q80" i="2"/>
  <c r="Q79" i="2"/>
  <c r="Q78" i="2"/>
  <c r="Q77" i="2"/>
  <c r="Q76" i="2"/>
  <c r="Q75" i="2"/>
  <c r="Q74" i="2"/>
  <c r="Q73" i="2"/>
  <c r="Q72" i="2"/>
  <c r="Q71" i="2"/>
  <c r="Q70" i="2"/>
  <c r="Q69" i="2"/>
  <c r="Q68" i="2"/>
  <c r="Q67" i="2"/>
  <c r="Q66" i="2"/>
  <c r="Q65" i="2"/>
  <c r="Q64" i="2"/>
  <c r="Q63" i="2"/>
  <c r="Q62" i="2"/>
  <c r="Q61" i="2"/>
  <c r="Q60" i="2"/>
  <c r="Q59" i="2"/>
  <c r="Q58" i="2"/>
  <c r="Q57" i="2"/>
  <c r="Q56" i="2"/>
  <c r="Q55" i="2"/>
  <c r="Q54" i="2"/>
  <c r="Q53" i="2"/>
  <c r="Q52" i="2"/>
  <c r="Q51" i="2"/>
  <c r="Q50" i="2"/>
  <c r="Q49" i="2"/>
  <c r="Q48" i="2"/>
  <c r="Q47" i="2"/>
  <c r="Q46" i="2"/>
  <c r="Q45" i="2"/>
  <c r="Q44" i="2"/>
  <c r="Q43" i="2"/>
  <c r="Q42" i="2"/>
  <c r="Q41" i="2"/>
  <c r="Q40" i="2"/>
  <c r="Q39" i="2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Q11" i="2"/>
  <c r="Q10" i="2"/>
  <c r="Q9" i="2"/>
  <c r="Q8" i="2"/>
  <c r="Q7" i="2"/>
  <c r="D105" i="2" s="1"/>
  <c r="H110" i="1" l="1"/>
  <c r="D104" i="1" l="1"/>
  <c r="D106" i="1" l="1" a="1"/>
  <c r="D106" i="1" s="1"/>
  <c r="Q7" i="1" l="1"/>
  <c r="Q8" i="1" l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D105" i="1" l="1"/>
</calcChain>
</file>

<file path=xl/connections.xml><?xml version="1.0" encoding="utf-8"?>
<connections xmlns="http://schemas.openxmlformats.org/spreadsheetml/2006/main">
  <connection id="1" name="f2" type="6" refreshedVersion="4" background="1" saveData="1">
    <textPr codePage="1250" sourceFile="G:\T a n t á r g y a k\MA 3\Elemi infó\Be 2\Nemes Tihamér OKATV 20092010\3\f2.txt" decimal="," thousands=" ">
      <textFields count="19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f3" type="6" refreshedVersion="4" background="1" saveData="1">
    <textPr codePage="932" sourceFile="G:\T a n t á r g y a k\MA 3\Elemi infó\Be 2\Nemes Tihamér OKATV 20092010\3\f3.txt" decimal="," thousands=" 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f31" type="6" refreshedVersion="4" background="1" saveData="1">
    <textPr codePage="932" sourceFile="G:\T a n t á r g y a k\MA 3\Elemi infó\Be 2\Nemes Tihamér OKATV 20092010\3\f3.txt" decimal="," thousands=" 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f32" type="6" refreshedVersion="4" background="1" saveData="1">
    <textPr codePage="932" sourceFile="G:\T a n t á r g y a k\MA 3\Elemi infó\Be 2\Nemes Tihamér OKATV 20092010\3\f3.txt" decimal="," thousands=" 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f33" type="6" refreshedVersion="4" background="1" saveData="1">
    <textPr codePage="932" sourceFile="G:\T a n t á r g y a k\MA 3\Elemi infó\Be 2\Nemes Tihamér OKATV 20092010\3\f3.txt" decimal="," thousands=" 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<sst xmlns="http://schemas.openxmlformats.org/spreadsheetml/2006/main" count="987" uniqueCount="175">
  <si>
    <t>Hold</t>
  </si>
  <si>
    <t>403-123</t>
  </si>
  <si>
    <t>Phobos</t>
  </si>
  <si>
    <t>Hall</t>
  </si>
  <si>
    <t>Deimos</t>
  </si>
  <si>
    <t>Metis (79J3)</t>
  </si>
  <si>
    <t>Adrastea (79J1)</t>
  </si>
  <si>
    <t>Amalthea</t>
  </si>
  <si>
    <t>Barnard</t>
  </si>
  <si>
    <t>Thebe (79J2)</t>
  </si>
  <si>
    <t>Io</t>
  </si>
  <si>
    <t>Galilei</t>
  </si>
  <si>
    <t>Europa</t>
  </si>
  <si>
    <t>110-85</t>
  </si>
  <si>
    <t>Ganymedes</t>
  </si>
  <si>
    <t>145-85</t>
  </si>
  <si>
    <t>Callisto</t>
  </si>
  <si>
    <t>155-80</t>
  </si>
  <si>
    <t>Themisto (1975J1)</t>
  </si>
  <si>
    <t>Kowal</t>
  </si>
  <si>
    <t>Leda</t>
  </si>
  <si>
    <t>Himalia</t>
  </si>
  <si>
    <t>Perrine</t>
  </si>
  <si>
    <t>Lysithea</t>
  </si>
  <si>
    <t>Nicholson</t>
  </si>
  <si>
    <t>Elara</t>
  </si>
  <si>
    <t>S/2000J11</t>
  </si>
  <si>
    <t>Praxidike (2000J7)</t>
  </si>
  <si>
    <t>retr.</t>
  </si>
  <si>
    <t>Iocaste (2000J3)</t>
  </si>
  <si>
    <t>Harpalyke (2000J5)</t>
  </si>
  <si>
    <t>Ananke</t>
  </si>
  <si>
    <t>Carme</t>
  </si>
  <si>
    <t>Isonoe (2000J6)</t>
  </si>
  <si>
    <t>Erinome (2000J4)</t>
  </si>
  <si>
    <t>Taygete (2000J9)</t>
  </si>
  <si>
    <t>Chaldene (2000J10)</t>
  </si>
  <si>
    <t>Pasiphae</t>
  </si>
  <si>
    <t>Melotte</t>
  </si>
  <si>
    <t>Kalyke (2000J2)</t>
  </si>
  <si>
    <t>Megaclite (2000J8)</t>
  </si>
  <si>
    <t>Sinope</t>
  </si>
  <si>
    <t>Callirrhoe (1999J1)</t>
  </si>
  <si>
    <t>Spacewatch</t>
  </si>
  <si>
    <t>Pan (81S13)</t>
  </si>
  <si>
    <t>Showalter</t>
  </si>
  <si>
    <t>Atlas (80S28)</t>
  </si>
  <si>
    <t>Prometheus (80S27)</t>
  </si>
  <si>
    <t>Pandora (80S26)</t>
  </si>
  <si>
    <t>Janus (80S1)</t>
  </si>
  <si>
    <t>Dollfus</t>
  </si>
  <si>
    <t>Epimetheus (80S3)</t>
  </si>
  <si>
    <t>Walter</t>
  </si>
  <si>
    <t>Mimas</t>
  </si>
  <si>
    <t>Herschel</t>
  </si>
  <si>
    <t>Enceladus</t>
  </si>
  <si>
    <t>Telesto (80S13)</t>
  </si>
  <si>
    <t>Calypso (80S25)</t>
  </si>
  <si>
    <t>Tethys</t>
  </si>
  <si>
    <t>Cassini</t>
  </si>
  <si>
    <t>Dione</t>
  </si>
  <si>
    <t>Rhea</t>
  </si>
  <si>
    <t>99-73</t>
  </si>
  <si>
    <t>Titan</t>
  </si>
  <si>
    <t>Huygens</t>
  </si>
  <si>
    <t>Hyperion</t>
  </si>
  <si>
    <t>Bond</t>
  </si>
  <si>
    <t>Japetus</t>
  </si>
  <si>
    <t>S/2000S5</t>
  </si>
  <si>
    <t>Gladman</t>
  </si>
  <si>
    <t>S/2000S6</t>
  </si>
  <si>
    <t>Kavelaars</t>
  </si>
  <si>
    <t>Phoebe</t>
  </si>
  <si>
    <t>Pickering</t>
  </si>
  <si>
    <t>S/2000S2</t>
  </si>
  <si>
    <t>S/2000S8</t>
  </si>
  <si>
    <t>S/2000S3</t>
  </si>
  <si>
    <t>S/2000S10</t>
  </si>
  <si>
    <t>S/2000S11</t>
  </si>
  <si>
    <t>Holman</t>
  </si>
  <si>
    <t>S/2000S4</t>
  </si>
  <si>
    <t>S/2000S9</t>
  </si>
  <si>
    <t>S/2000S12</t>
  </si>
  <si>
    <t>S/2000S7</t>
  </si>
  <si>
    <t>S/2000S1</t>
  </si>
  <si>
    <t>Cordelia (86U7)</t>
  </si>
  <si>
    <t>Ophelia (86U8)</t>
  </si>
  <si>
    <t>Bianca (86U9)</t>
  </si>
  <si>
    <t>Voyager2</t>
  </si>
  <si>
    <t>Cressida (86U3)</t>
  </si>
  <si>
    <t>Desdemona (86U6)</t>
  </si>
  <si>
    <t>Juliet (86U2)</t>
  </si>
  <si>
    <t>Portia (86U1)</t>
  </si>
  <si>
    <t>Rosalind (86U4)</t>
  </si>
  <si>
    <t>Belinda (86U5)</t>
  </si>
  <si>
    <t>S/2003U1</t>
  </si>
  <si>
    <t>S/2003U2</t>
  </si>
  <si>
    <t>86U10</t>
  </si>
  <si>
    <t>Karkoschka</t>
  </si>
  <si>
    <t>Puck (85U1)</t>
  </si>
  <si>
    <t>Miranda</t>
  </si>
  <si>
    <t>Kuiper</t>
  </si>
  <si>
    <t>Ariel</t>
  </si>
  <si>
    <t>Lassell</t>
  </si>
  <si>
    <t>Umbriel</t>
  </si>
  <si>
    <t>Titania</t>
  </si>
  <si>
    <t>Oberon</t>
  </si>
  <si>
    <t>Caliban (S/1997U1)</t>
  </si>
  <si>
    <t>Stephano (S/1999U2)</t>
  </si>
  <si>
    <t>Sycorax (S/1997U2)</t>
  </si>
  <si>
    <t>Prospero (S/1999U3)</t>
  </si>
  <si>
    <t>Setebos (S/1999U1)</t>
  </si>
  <si>
    <t>Naiad (89N6)</t>
  </si>
  <si>
    <t>Thalassa (89N5)</t>
  </si>
  <si>
    <t>Despina (89N3)</t>
  </si>
  <si>
    <t>Galatea (89N4)</t>
  </si>
  <si>
    <t>Larissa (89N2)</t>
  </si>
  <si>
    <t>Proteus (89N1)</t>
  </si>
  <si>
    <t>Triton</t>
  </si>
  <si>
    <t>Nereida</t>
  </si>
  <si>
    <t>Charon</t>
  </si>
  <si>
    <t>Christy</t>
  </si>
  <si>
    <t>Helene (Dione B, 80S6)</t>
  </si>
  <si>
    <t>Voyager2, Synnott</t>
  </si>
  <si>
    <t>Voyager2, Jewitt</t>
  </si>
  <si>
    <t>Voyager1, Synnott</t>
  </si>
  <si>
    <t>Kowal et al.</t>
  </si>
  <si>
    <t>Sheppard et al.</t>
  </si>
  <si>
    <t>Voyager2, Showalter</t>
  </si>
  <si>
    <t>Voyager1, Terrile</t>
  </si>
  <si>
    <t>Voyager1, Collins</t>
  </si>
  <si>
    <t>Voyager1, Smith</t>
  </si>
  <si>
    <t>Voyager1, Pascu</t>
  </si>
  <si>
    <t>Voyager1, Laques</t>
  </si>
  <si>
    <t>Kavelaars et al.</t>
  </si>
  <si>
    <t>Gladman et al.</t>
  </si>
  <si>
    <t>Holman et al.</t>
  </si>
  <si>
    <t>Voyager2, Terrile</t>
  </si>
  <si>
    <t>Voyager2, Reitsema</t>
  </si>
  <si>
    <t>holdak</t>
  </si>
  <si>
    <t>nap</t>
  </si>
  <si>
    <t>km</t>
  </si>
  <si>
    <t>fok</t>
  </si>
  <si>
    <t>Kelvin</t>
  </si>
  <si>
    <t>g</t>
  </si>
  <si>
    <t>éve</t>
  </si>
  <si>
    <t>felfedező(k) neve</t>
  </si>
  <si>
    <t>egység:
központi
égitest</t>
  </si>
  <si>
    <t>sugara</t>
  </si>
  <si>
    <t>egység:</t>
  </si>
  <si>
    <t>Hold-tömeg</t>
  </si>
  <si>
    <t>felfedezés sorszáma</t>
  </si>
  <si>
    <t>vizuális albedóból</t>
  </si>
  <si>
    <t>nappali-éjszakai</t>
  </si>
  <si>
    <t>pályasík hajlása a
központi égitest
egyenlítősíkjához</t>
  </si>
  <si>
    <t>bolygópálya
excentricitása miatt</t>
  </si>
  <si>
    <t>az ismert holdak
száma</t>
  </si>
  <si>
    <t>DT</t>
  </si>
  <si>
    <t>számolt</t>
  </si>
  <si>
    <t>mért</t>
  </si>
  <si>
    <t>Évben</t>
  </si>
  <si>
    <t>Az égitest
neve</t>
  </si>
  <si>
    <t>felfedezés</t>
  </si>
  <si>
    <t>P
sziderikus
keringési
periódus</t>
  </si>
  <si>
    <t>a
a központi égitesttől
mért közepes
távolság</t>
  </si>
  <si>
    <t>l</t>
  </si>
  <si>
    <t>e</t>
  </si>
  <si>
    <t>T
hőmérséklet</t>
  </si>
  <si>
    <t>M
tömeg</t>
  </si>
  <si>
    <t>PLANETOFIZIKAI ADATOK II. (2003 október):</t>
  </si>
  <si>
    <t>HOLDAK/a</t>
  </si>
  <si>
    <t>Összeállította: Illés Erzsébet</t>
  </si>
  <si>
    <t>hőmérséklet-
ingadozás</t>
  </si>
  <si>
    <t>felfedezésének éve</t>
  </si>
  <si>
    <t>mint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</si>
</sst>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?.???"/>
    <numFmt numFmtId="165" formatCode="0.0??"/>
    <numFmt numFmtId="166" formatCode="?.0?E+00"/>
    <numFmt numFmtId="167" formatCode="0.00###################"/>
    <numFmt numFmtId="168" formatCode="0.0???"/>
    <numFmt numFmtId="169" formatCode="[Red]&quot;későbbi&quot;;[Blue]&quot;korábbi&quot;;[Green]&quot;ugyanaz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indexed="64"/>
      </left>
      <right style="thick">
        <color auto="1"/>
      </right>
      <top style="thick">
        <color indexed="64"/>
      </top>
      <bottom/>
      <diagonal/>
    </border>
    <border>
      <left style="thick">
        <color auto="1"/>
      </left>
      <right/>
      <top style="thick">
        <color indexed="64"/>
      </top>
      <bottom/>
      <diagonal/>
    </border>
    <border>
      <left/>
      <right style="thick">
        <color auto="1"/>
      </right>
      <top style="thick">
        <color indexed="64"/>
      </top>
      <bottom/>
      <diagonal/>
    </border>
    <border>
      <left style="thick">
        <color indexed="64"/>
      </left>
      <right style="thick">
        <color auto="1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Alignment="1">
      <alignment horizontal="center" textRotation="90" wrapText="1"/>
    </xf>
    <xf numFmtId="0" fontId="0" fillId="0" borderId="0" xfId="0" applyBorder="1"/>
    <xf numFmtId="164" fontId="0" fillId="0" borderId="0" xfId="0" applyNumberFormat="1" applyBorder="1" applyAlignment="1"/>
    <xf numFmtId="2" fontId="0" fillId="0" borderId="0" xfId="0" applyNumberFormat="1" applyBorder="1"/>
    <xf numFmtId="165" fontId="0" fillId="0" borderId="0" xfId="0" applyNumberFormat="1" applyBorder="1" applyAlignment="1">
      <alignment horizontal="center"/>
    </xf>
    <xf numFmtId="165" fontId="0" fillId="0" borderId="0" xfId="0" applyNumberFormat="1" applyBorder="1"/>
    <xf numFmtId="0" fontId="0" fillId="0" borderId="0" xfId="0" applyBorder="1" applyAlignment="1">
      <alignment horizontal="right"/>
    </xf>
    <xf numFmtId="166" fontId="0" fillId="0" borderId="0" xfId="0" applyNumberFormat="1" applyFill="1" applyBorder="1"/>
    <xf numFmtId="167" fontId="0" fillId="0" borderId="0" xfId="0" applyNumberFormat="1" applyFill="1" applyBorder="1" applyAlignment="1">
      <alignment horizontal="center"/>
    </xf>
    <xf numFmtId="0" fontId="1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right" wrapText="1"/>
    </xf>
    <xf numFmtId="166" fontId="0" fillId="0" borderId="0" xfId="0" applyNumberFormat="1" applyFill="1" applyBorder="1" applyAlignment="1">
      <alignment wrapText="1"/>
    </xf>
    <xf numFmtId="167" fontId="0" fillId="0" borderId="0" xfId="0" applyNumberFormat="1" applyFill="1" applyBorder="1" applyAlignment="1">
      <alignment horizontal="center" wrapText="1"/>
    </xf>
    <xf numFmtId="1" fontId="1" fillId="0" borderId="0" xfId="0" applyNumberFormat="1" applyFont="1" applyBorder="1"/>
    <xf numFmtId="1" fontId="0" fillId="0" borderId="0" xfId="0" applyNumberFormat="1"/>
    <xf numFmtId="1" fontId="0" fillId="0" borderId="0" xfId="0" applyNumberFormat="1" applyAlignment="1">
      <alignment horizontal="center" textRotation="90" wrapText="1"/>
    </xf>
    <xf numFmtId="1" fontId="0" fillId="0" borderId="0" xfId="0" applyNumberFormat="1" applyBorder="1"/>
    <xf numFmtId="1" fontId="0" fillId="0" borderId="0" xfId="0" applyNumberFormat="1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top"/>
    </xf>
    <xf numFmtId="164" fontId="0" fillId="0" borderId="2" xfId="0" applyNumberFormat="1" applyBorder="1" applyAlignment="1"/>
    <xf numFmtId="2" fontId="0" fillId="0" borderId="2" xfId="0" applyNumberFormat="1" applyBorder="1"/>
    <xf numFmtId="165" fontId="0" fillId="0" borderId="2" xfId="0" applyNumberFormat="1" applyBorder="1" applyAlignment="1">
      <alignment horizontal="center"/>
    </xf>
    <xf numFmtId="165" fontId="0" fillId="0" borderId="2" xfId="0" applyNumberFormat="1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horizontal="center" textRotation="90" wrapText="1"/>
    </xf>
    <xf numFmtId="164" fontId="0" fillId="0" borderId="2" xfId="0" applyNumberFormat="1" applyBorder="1" applyAlignment="1">
      <alignment horizontal="center" textRotation="90" wrapText="1"/>
    </xf>
    <xf numFmtId="165" fontId="0" fillId="0" borderId="2" xfId="0" applyNumberFormat="1" applyBorder="1" applyAlignment="1">
      <alignment horizontal="center" textRotation="90" wrapText="1"/>
    </xf>
    <xf numFmtId="2" fontId="0" fillId="0" borderId="2" xfId="0" applyNumberFormat="1" applyBorder="1" applyAlignment="1">
      <alignment wrapText="1"/>
    </xf>
    <xf numFmtId="166" fontId="0" fillId="0" borderId="2" xfId="0" applyNumberFormat="1" applyFill="1" applyBorder="1"/>
    <xf numFmtId="167" fontId="0" fillId="0" borderId="2" xfId="0" applyNumberFormat="1" applyFill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6" fontId="0" fillId="0" borderId="2" xfId="0" applyNumberFormat="1" applyFill="1" applyBorder="1" applyAlignment="1">
      <alignment horizontal="center"/>
    </xf>
    <xf numFmtId="167" fontId="0" fillId="0" borderId="2" xfId="0" applyNumberFormat="1" applyFill="1" applyBorder="1" applyAlignment="1">
      <alignment horizontal="center"/>
    </xf>
    <xf numFmtId="11" fontId="0" fillId="0" borderId="2" xfId="0" applyNumberFormat="1" applyFill="1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0" fillId="0" borderId="4" xfId="0" applyNumberFormat="1" applyBorder="1"/>
    <xf numFmtId="2" fontId="0" fillId="0" borderId="4" xfId="0" applyNumberFormat="1" applyBorder="1" applyAlignment="1">
      <alignment horizontal="center" textRotation="90" wrapText="1"/>
    </xf>
    <xf numFmtId="0" fontId="0" fillId="0" borderId="3" xfId="0" applyBorder="1" applyAlignment="1">
      <alignment horizontal="center" textRotation="90" wrapText="1"/>
    </xf>
    <xf numFmtId="0" fontId="0" fillId="0" borderId="4" xfId="0" applyBorder="1" applyAlignment="1">
      <alignment horizontal="center" textRotation="90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horizontal="center" vertical="top" wrapText="1"/>
    </xf>
    <xf numFmtId="164" fontId="0" fillId="0" borderId="5" xfId="0" applyNumberFormat="1" applyBorder="1" applyAlignment="1">
      <alignment horizontal="center" vertical="top" wrapText="1"/>
    </xf>
    <xf numFmtId="165" fontId="0" fillId="0" borderId="5" xfId="0" applyNumberFormat="1" applyBorder="1" applyAlignment="1">
      <alignment horizontal="center" vertical="top"/>
    </xf>
    <xf numFmtId="165" fontId="0" fillId="0" borderId="5" xfId="0" applyNumberFormat="1" applyBorder="1" applyAlignment="1">
      <alignment vertical="top"/>
    </xf>
    <xf numFmtId="0" fontId="0" fillId="0" borderId="8" xfId="0" applyBorder="1"/>
    <xf numFmtId="164" fontId="0" fillId="0" borderId="8" xfId="0" applyNumberFormat="1" applyBorder="1" applyAlignment="1"/>
    <xf numFmtId="2" fontId="0" fillId="0" borderId="8" xfId="0" applyNumberFormat="1" applyBorder="1"/>
    <xf numFmtId="165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right"/>
    </xf>
    <xf numFmtId="166" fontId="0" fillId="0" borderId="8" xfId="0" applyNumberFormat="1" applyFill="1" applyBorder="1"/>
    <xf numFmtId="167" fontId="0" fillId="0" borderId="8" xfId="0" applyNumberFormat="1" applyFill="1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/>
    <xf numFmtId="2" fontId="0" fillId="0" borderId="1" xfId="0" applyNumberFormat="1" applyBorder="1"/>
    <xf numFmtId="165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right"/>
    </xf>
    <xf numFmtId="166" fontId="0" fillId="0" borderId="1" xfId="0" applyNumberFormat="1" applyFill="1" applyBorder="1"/>
    <xf numFmtId="167" fontId="0" fillId="0" borderId="1" xfId="0" applyNumberFormat="1" applyFill="1" applyBorder="1" applyAlignment="1">
      <alignment horizontal="center"/>
    </xf>
    <xf numFmtId="0" fontId="0" fillId="0" borderId="5" xfId="0" applyBorder="1"/>
    <xf numFmtId="164" fontId="0" fillId="0" borderId="5" xfId="0" applyNumberFormat="1" applyBorder="1" applyAlignment="1"/>
    <xf numFmtId="2" fontId="0" fillId="0" borderId="5" xfId="0" applyNumberFormat="1" applyBorder="1"/>
    <xf numFmtId="165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right"/>
    </xf>
    <xf numFmtId="166" fontId="0" fillId="0" borderId="5" xfId="0" applyNumberFormat="1" applyFill="1" applyBorder="1"/>
    <xf numFmtId="167" fontId="0" fillId="0" borderId="5" xfId="0" applyNumberFormat="1" applyFill="1" applyBorder="1" applyAlignment="1">
      <alignment horizontal="center"/>
    </xf>
    <xf numFmtId="0" fontId="0" fillId="0" borderId="5" xfId="0" applyBorder="1" applyAlignment="1">
      <alignment horizontal="center"/>
    </xf>
    <xf numFmtId="168" fontId="0" fillId="0" borderId="1" xfId="0" applyNumberFormat="1" applyBorder="1"/>
    <xf numFmtId="168" fontId="0" fillId="0" borderId="2" xfId="0" applyNumberFormat="1" applyBorder="1"/>
    <xf numFmtId="168" fontId="0" fillId="0" borderId="5" xfId="0" applyNumberFormat="1" applyBorder="1"/>
    <xf numFmtId="168" fontId="0" fillId="0" borderId="8" xfId="0" applyNumberFormat="1" applyBorder="1"/>
    <xf numFmtId="0" fontId="0" fillId="0" borderId="0" xfId="0" applyBorder="1" applyAlignment="1"/>
    <xf numFmtId="0" fontId="4" fillId="0" borderId="0" xfId="0" applyFont="1" applyBorder="1" applyAlignment="1"/>
    <xf numFmtId="0" fontId="0" fillId="2" borderId="0" xfId="0" applyFill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1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/>
    </xf>
    <xf numFmtId="0" fontId="1" fillId="0" borderId="9" xfId="0" applyFont="1" applyBorder="1" applyAlignment="1">
      <alignment horizontal="right" vertic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 vertical="top" wrapText="1"/>
    </xf>
    <xf numFmtId="166" fontId="0" fillId="0" borderId="5" xfId="0" applyNumberFormat="1" applyFill="1" applyBorder="1" applyAlignment="1">
      <alignment horizontal="center" vertical="top" wrapText="1"/>
    </xf>
    <xf numFmtId="166" fontId="0" fillId="0" borderId="2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left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169" fontId="0" fillId="0" borderId="0" xfId="0" applyNumberForma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16" fmlaLink="$E$110" fmlaRange="$C$8:$C$99" noThreeD="1" sel="91" val="84"/>
</file>

<file path=xl/ctrlProps/ctrlProp2.xml><?xml version="1.0" encoding="utf-8"?>
<formControlPr xmlns="http://schemas.microsoft.com/office/spreadsheetml/2009/9/main" objectType="Drop" dropStyle="combo" dx="16" fmlaLink="$K$110" fmlaRange="$C$8:$C$99" noThreeD="1" sel="92" val="84"/>
</file>

<file path=xl/ctrlProps/ctrlProp3.xml><?xml version="1.0" encoding="utf-8"?>
<formControlPr xmlns="http://schemas.microsoft.com/office/spreadsheetml/2009/9/main" objectType="Drop" dropStyle="combo" dx="16" fmlaLink="$E$110" fmlaRange="$C$8:$C$99" noThreeD="1" sel="91" val="84"/>
</file>

<file path=xl/ctrlProps/ctrlProp4.xml><?xml version="1.0" encoding="utf-8"?>
<formControlPr xmlns="http://schemas.microsoft.com/office/spreadsheetml/2009/9/main" objectType="Drop" dropStyle="combo" dx="16" fmlaLink="$K$110" fmlaRange="$C$8:$C$99" noThreeD="1" sel="92" val="84"/>
</file>

<file path=xl/ctrlProps/ctrlProp5.xml><?xml version="1.0" encoding="utf-8"?>
<formControlPr xmlns="http://schemas.microsoft.com/office/spreadsheetml/2009/9/main" objectType="Drop" dropStyle="combo" dx="16" fmlaLink="$E$110" fmlaRange="$C$8:$C$99" noThreeD="1" sel="91" val="84"/>
</file>

<file path=xl/ctrlProps/ctrlProp6.xml><?xml version="1.0" encoding="utf-8"?>
<formControlPr xmlns="http://schemas.microsoft.com/office/spreadsheetml/2009/9/main" objectType="Drop" dropStyle="combo" dx="16" fmlaLink="$K$110" fmlaRange="$C$8:$C$99" noThreeD="1" sel="92" val="84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109</xdr:row>
          <xdr:rowOff>0</xdr:rowOff>
        </xdr:from>
        <xdr:to>
          <xdr:col>5</xdr:col>
          <xdr:colOff>0</xdr:colOff>
          <xdr:row>110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109</xdr:row>
          <xdr:rowOff>0</xdr:rowOff>
        </xdr:from>
        <xdr:to>
          <xdr:col>12</xdr:col>
          <xdr:colOff>504825</xdr:colOff>
          <xdr:row>110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109</xdr:row>
          <xdr:rowOff>0</xdr:rowOff>
        </xdr:from>
        <xdr:to>
          <xdr:col>5</xdr:col>
          <xdr:colOff>0</xdr:colOff>
          <xdr:row>110</xdr:row>
          <xdr:rowOff>9525</xdr:rowOff>
        </xdr:to>
        <xdr:sp macro="" textlink="">
          <xdr:nvSpPr>
            <xdr:cNvPr id="3073" name="Drop Down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109</xdr:row>
          <xdr:rowOff>0</xdr:rowOff>
        </xdr:from>
        <xdr:to>
          <xdr:col>12</xdr:col>
          <xdr:colOff>504825</xdr:colOff>
          <xdr:row>110</xdr:row>
          <xdr:rowOff>0</xdr:rowOff>
        </xdr:to>
        <xdr:sp macro="" textlink="">
          <xdr:nvSpPr>
            <xdr:cNvPr id="3074" name="Drop Down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109</xdr:row>
          <xdr:rowOff>0</xdr:rowOff>
        </xdr:from>
        <xdr:to>
          <xdr:col>5</xdr:col>
          <xdr:colOff>0</xdr:colOff>
          <xdr:row>110</xdr:row>
          <xdr:rowOff>9525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109</xdr:row>
          <xdr:rowOff>0</xdr:rowOff>
        </xdr:from>
        <xdr:to>
          <xdr:col>12</xdr:col>
          <xdr:colOff>504825</xdr:colOff>
          <xdr:row>110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queryTables/queryTable1.xml><?xml version="1.0" encoding="utf-8"?>
<queryTable xmlns="http://schemas.openxmlformats.org/spreadsheetml/2006/main" name="f3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f3" connectionId="4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f3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f3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2.xml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3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13"/>
  <sheetViews>
    <sheetView tabSelected="1" topLeftCell="A89" zoomScaleNormal="100" workbookViewId="0">
      <selection activeCell="D106" sqref="D106:L106"/>
    </sheetView>
  </sheetViews>
  <sheetFormatPr defaultColWidth="9.140625" defaultRowHeight="18.75" customHeight="1" x14ac:dyDescent="0.25"/>
  <cols>
    <col min="1" max="1" width="6.5703125" style="2" bestFit="1" customWidth="1"/>
    <col min="2" max="2" width="4.5703125" style="2" bestFit="1" customWidth="1"/>
    <col min="3" max="3" width="21.5703125" style="2" bestFit="1" customWidth="1"/>
    <col min="4" max="4" width="7.140625" style="2" customWidth="1"/>
    <col min="5" max="5" width="23.140625" style="2" customWidth="1"/>
    <col min="6" max="6" width="9.85546875" style="3" bestFit="1" customWidth="1"/>
    <col min="7" max="7" width="9" style="2" bestFit="1" customWidth="1"/>
    <col min="8" max="8" width="8.7109375" style="4" bestFit="1" customWidth="1"/>
    <col min="9" max="9" width="9.42578125" style="5" bestFit="1" customWidth="1"/>
    <col min="10" max="10" width="8.5703125" style="6" bestFit="1" customWidth="1"/>
    <col min="11" max="13" width="7.7109375" style="7" customWidth="1"/>
    <col min="14" max="14" width="8.5703125" style="8" bestFit="1" customWidth="1"/>
    <col min="15" max="15" width="11.5703125" style="9" bestFit="1" customWidth="1"/>
    <col min="16" max="16" width="6.5703125" style="18" bestFit="1" customWidth="1"/>
    <col min="17" max="17" width="8" style="2" bestFit="1" customWidth="1"/>
    <col min="18" max="16384" width="9.140625" style="2"/>
  </cols>
  <sheetData>
    <row r="1" spans="1:17" s="10" customFormat="1" ht="18.75" customHeight="1" thickBot="1" x14ac:dyDescent="0.4">
      <c r="A1" s="84" t="s">
        <v>169</v>
      </c>
      <c r="B1" s="84"/>
      <c r="C1" s="84"/>
      <c r="D1" s="84"/>
      <c r="E1" s="84"/>
      <c r="F1" s="84"/>
      <c r="G1" s="85" t="s">
        <v>170</v>
      </c>
      <c r="H1" s="85"/>
      <c r="I1" s="85"/>
      <c r="J1" s="85"/>
      <c r="K1" s="86" t="s">
        <v>171</v>
      </c>
      <c r="L1" s="86"/>
      <c r="M1" s="86"/>
      <c r="N1" s="86"/>
      <c r="O1" s="86"/>
      <c r="Q1" s="15"/>
    </row>
    <row r="2" spans="1:17" customFormat="1" ht="60.75" thickTop="1" x14ac:dyDescent="0.25">
      <c r="A2" s="72" t="s">
        <v>160</v>
      </c>
      <c r="B2" s="46"/>
      <c r="C2" s="47" t="s">
        <v>161</v>
      </c>
      <c r="D2" s="92" t="s">
        <v>162</v>
      </c>
      <c r="E2" s="93"/>
      <c r="F2" s="48" t="s">
        <v>163</v>
      </c>
      <c r="G2" s="88" t="s">
        <v>164</v>
      </c>
      <c r="H2" s="88"/>
      <c r="I2" s="49" t="s">
        <v>165</v>
      </c>
      <c r="J2" s="50" t="s">
        <v>166</v>
      </c>
      <c r="K2" s="88" t="s">
        <v>167</v>
      </c>
      <c r="L2" s="88"/>
      <c r="M2" s="88"/>
      <c r="N2" s="89" t="s">
        <v>168</v>
      </c>
      <c r="O2" s="89"/>
      <c r="P2" s="18"/>
      <c r="Q2" s="16"/>
    </row>
    <row r="3" spans="1:17" customFormat="1" ht="18.75" customHeight="1" x14ac:dyDescent="0.25">
      <c r="A3" s="20"/>
      <c r="B3" s="20"/>
      <c r="C3" s="20"/>
      <c r="D3" s="39"/>
      <c r="E3" s="38"/>
      <c r="F3" s="22"/>
      <c r="G3" s="39"/>
      <c r="H3" s="42"/>
      <c r="I3" s="24"/>
      <c r="J3" s="25"/>
      <c r="K3" s="41" t="s">
        <v>157</v>
      </c>
      <c r="L3" s="40" t="s">
        <v>158</v>
      </c>
      <c r="M3" s="40" t="s">
        <v>159</v>
      </c>
      <c r="N3" s="90"/>
      <c r="O3" s="90"/>
      <c r="P3" s="18"/>
      <c r="Q3" s="16"/>
    </row>
    <row r="4" spans="1:17" s="1" customFormat="1" ht="101.25" x14ac:dyDescent="0.25">
      <c r="A4" s="27" t="s">
        <v>156</v>
      </c>
      <c r="B4" s="27" t="s">
        <v>151</v>
      </c>
      <c r="C4" s="27"/>
      <c r="D4" s="44"/>
      <c r="E4" s="45"/>
      <c r="F4" s="28"/>
      <c r="G4" s="44"/>
      <c r="H4" s="43"/>
      <c r="I4" s="29" t="s">
        <v>154</v>
      </c>
      <c r="J4" s="29"/>
      <c r="K4" s="27" t="s">
        <v>155</v>
      </c>
      <c r="L4" s="27" t="s">
        <v>152</v>
      </c>
      <c r="M4" s="27" t="s">
        <v>153</v>
      </c>
      <c r="N4" s="90"/>
      <c r="O4" s="90"/>
      <c r="Q4" s="17" t="s">
        <v>172</v>
      </c>
    </row>
    <row r="5" spans="1:17" customFormat="1" ht="45" x14ac:dyDescent="0.25">
      <c r="A5" s="20"/>
      <c r="B5" s="20"/>
      <c r="C5" s="20"/>
      <c r="D5" s="21" t="s">
        <v>145</v>
      </c>
      <c r="E5" s="21" t="s">
        <v>146</v>
      </c>
      <c r="F5" s="22"/>
      <c r="G5" s="20"/>
      <c r="H5" s="30" t="s">
        <v>147</v>
      </c>
      <c r="I5" s="24"/>
      <c r="J5" s="25"/>
      <c r="K5" s="26"/>
      <c r="L5" s="26"/>
      <c r="M5" s="26"/>
      <c r="N5" s="31"/>
      <c r="O5" s="32" t="s">
        <v>149</v>
      </c>
      <c r="P5" s="18"/>
      <c r="Q5" s="16"/>
    </row>
    <row r="6" spans="1:17" customFormat="1" ht="18.75" customHeight="1" thickBot="1" x14ac:dyDescent="0.3">
      <c r="A6" s="20"/>
      <c r="B6" s="91" t="s">
        <v>139</v>
      </c>
      <c r="C6" s="91"/>
      <c r="D6" s="20"/>
      <c r="E6" s="20"/>
      <c r="F6" s="33" t="s">
        <v>140</v>
      </c>
      <c r="G6" s="34" t="s">
        <v>141</v>
      </c>
      <c r="H6" s="23" t="s">
        <v>148</v>
      </c>
      <c r="I6" s="24" t="s">
        <v>142</v>
      </c>
      <c r="J6" s="25"/>
      <c r="K6" s="87" t="s">
        <v>143</v>
      </c>
      <c r="L6" s="87"/>
      <c r="M6" s="87"/>
      <c r="N6" s="35" t="s">
        <v>144</v>
      </c>
      <c r="O6" s="36" t="s">
        <v>150</v>
      </c>
      <c r="P6" s="18"/>
      <c r="Q6" s="16"/>
    </row>
    <row r="7" spans="1:17" customFormat="1" ht="18.75" customHeight="1" thickTop="1" thickBot="1" x14ac:dyDescent="0.35">
      <c r="A7" s="58"/>
      <c r="B7" s="58"/>
      <c r="C7" s="58" t="s">
        <v>0</v>
      </c>
      <c r="D7" s="58"/>
      <c r="E7" s="58"/>
      <c r="F7" s="59">
        <v>27.321999999999999</v>
      </c>
      <c r="G7" s="58">
        <v>384400</v>
      </c>
      <c r="H7" s="60">
        <v>60.27</v>
      </c>
      <c r="I7" s="61">
        <v>5.0999999999999996</v>
      </c>
      <c r="J7" s="73">
        <v>5.5E-2</v>
      </c>
      <c r="K7" s="62">
        <v>8</v>
      </c>
      <c r="L7" s="62">
        <v>387</v>
      </c>
      <c r="M7" s="62" t="s">
        <v>1</v>
      </c>
      <c r="N7" s="63">
        <v>7.3500000000000001E+25</v>
      </c>
      <c r="O7" s="64">
        <v>1</v>
      </c>
      <c r="P7" s="18"/>
      <c r="Q7" s="16">
        <f>IF(M7="","",IF(ISNUMBER(FIND("-",M7)),LEFT(M7,FIND("-",M7)-1)-RIGHT(M7,LEN(M7)-FIND("-",M7)),0))</f>
        <v>280</v>
      </c>
    </row>
    <row r="8" spans="1:17" customFormat="1" ht="18.75" customHeight="1" thickTop="1" x14ac:dyDescent="0.3">
      <c r="A8" s="20">
        <v>2003</v>
      </c>
      <c r="B8" s="20">
        <v>1</v>
      </c>
      <c r="C8" s="20" t="s">
        <v>2</v>
      </c>
      <c r="D8" s="20">
        <v>1877</v>
      </c>
      <c r="E8" s="20" t="s">
        <v>3</v>
      </c>
      <c r="F8" s="22">
        <v>0.31900000000000001</v>
      </c>
      <c r="G8" s="20">
        <v>9380</v>
      </c>
      <c r="H8" s="23">
        <v>2.76</v>
      </c>
      <c r="I8" s="24">
        <v>1.02</v>
      </c>
      <c r="J8" s="74">
        <v>1.7999999999999999E-2</v>
      </c>
      <c r="K8" s="26">
        <v>29</v>
      </c>
      <c r="L8" s="26">
        <v>315</v>
      </c>
      <c r="M8" s="26">
        <v>230</v>
      </c>
      <c r="N8" s="31">
        <v>1.08E+19</v>
      </c>
      <c r="O8" s="37">
        <v>1.3E-7</v>
      </c>
      <c r="P8" s="18"/>
      <c r="Q8" s="16">
        <f t="shared" ref="Q8:Q38" si="0">IF(M8="","",IF(ISNUMBER(FIND("-",M8)),LEFT(M8,FIND("-",M8)-1)-RIGHT(M8,LEN(M8)-FIND("-",M8)),0))</f>
        <v>0</v>
      </c>
    </row>
    <row r="9" spans="1:17" customFormat="1" ht="18.75" customHeight="1" thickBot="1" x14ac:dyDescent="0.35">
      <c r="A9" s="20">
        <v>2</v>
      </c>
      <c r="B9" s="20">
        <v>2</v>
      </c>
      <c r="C9" s="20" t="s">
        <v>4</v>
      </c>
      <c r="D9" s="20">
        <v>1877</v>
      </c>
      <c r="E9" s="20" t="s">
        <v>3</v>
      </c>
      <c r="F9" s="22">
        <v>1.262</v>
      </c>
      <c r="G9" s="20">
        <v>23460</v>
      </c>
      <c r="H9" s="23">
        <v>6.9</v>
      </c>
      <c r="I9" s="24">
        <v>1.82</v>
      </c>
      <c r="J9" s="74">
        <v>2E-3</v>
      </c>
      <c r="K9" s="26">
        <v>29</v>
      </c>
      <c r="L9" s="26">
        <v>315</v>
      </c>
      <c r="M9" s="26"/>
      <c r="N9" s="31">
        <v>2E+18</v>
      </c>
      <c r="O9" s="37">
        <v>2.7000000000000004E-8</v>
      </c>
      <c r="P9" s="18"/>
      <c r="Q9" s="16" t="str">
        <f t="shared" si="0"/>
        <v/>
      </c>
    </row>
    <row r="10" spans="1:17" customFormat="1" ht="18.75" customHeight="1" thickTop="1" x14ac:dyDescent="0.3">
      <c r="A10" s="65">
        <v>2003</v>
      </c>
      <c r="B10" s="65">
        <v>16</v>
      </c>
      <c r="C10" s="65" t="s">
        <v>5</v>
      </c>
      <c r="D10" s="65">
        <v>1980</v>
      </c>
      <c r="E10" s="65" t="s">
        <v>123</v>
      </c>
      <c r="F10" s="66">
        <v>0.29499999999999998</v>
      </c>
      <c r="G10" s="65">
        <v>127960</v>
      </c>
      <c r="H10" s="67">
        <v>1.79</v>
      </c>
      <c r="I10" s="68">
        <v>0</v>
      </c>
      <c r="J10" s="75">
        <v>0</v>
      </c>
      <c r="K10" s="69">
        <v>6</v>
      </c>
      <c r="L10" s="69">
        <v>145</v>
      </c>
      <c r="M10" s="69"/>
      <c r="N10" s="70"/>
      <c r="O10" s="71"/>
      <c r="P10" s="18"/>
      <c r="Q10" s="16" t="str">
        <f t="shared" si="0"/>
        <v/>
      </c>
    </row>
    <row r="11" spans="1:17" customFormat="1" ht="18.75" customHeight="1" x14ac:dyDescent="0.3">
      <c r="A11" s="20">
        <v>61</v>
      </c>
      <c r="B11" s="20">
        <v>14</v>
      </c>
      <c r="C11" s="20" t="s">
        <v>6</v>
      </c>
      <c r="D11" s="20">
        <v>1979</v>
      </c>
      <c r="E11" s="20" t="s">
        <v>124</v>
      </c>
      <c r="F11" s="22">
        <v>0.29799999999999999</v>
      </c>
      <c r="G11" s="20">
        <v>128980</v>
      </c>
      <c r="H11" s="23">
        <v>1.81</v>
      </c>
      <c r="I11" s="24">
        <v>0</v>
      </c>
      <c r="J11" s="74">
        <v>0</v>
      </c>
      <c r="K11" s="26">
        <v>6</v>
      </c>
      <c r="L11" s="26">
        <v>145</v>
      </c>
      <c r="M11" s="26"/>
      <c r="N11" s="31"/>
      <c r="O11" s="36"/>
      <c r="P11" s="18"/>
      <c r="Q11" s="16" t="str">
        <f t="shared" si="0"/>
        <v/>
      </c>
    </row>
    <row r="12" spans="1:17" customFormat="1" ht="18.75" customHeight="1" x14ac:dyDescent="0.3">
      <c r="A12" s="20"/>
      <c r="B12" s="20">
        <v>5</v>
      </c>
      <c r="C12" s="20" t="s">
        <v>7</v>
      </c>
      <c r="D12" s="20">
        <v>1892</v>
      </c>
      <c r="E12" s="20" t="s">
        <v>8</v>
      </c>
      <c r="F12" s="22">
        <v>0.498</v>
      </c>
      <c r="G12" s="20">
        <v>181400</v>
      </c>
      <c r="H12" s="23">
        <v>2.54</v>
      </c>
      <c r="I12" s="24">
        <v>0.45500000000000002</v>
      </c>
      <c r="J12" s="74">
        <v>3.0000000000000001E-3</v>
      </c>
      <c r="K12" s="26">
        <v>6</v>
      </c>
      <c r="L12" s="26">
        <v>145</v>
      </c>
      <c r="M12" s="26"/>
      <c r="N12" s="31"/>
      <c r="O12" s="36"/>
      <c r="P12" s="18"/>
      <c r="Q12" s="16" t="str">
        <f t="shared" si="0"/>
        <v/>
      </c>
    </row>
    <row r="13" spans="1:17" customFormat="1" ht="18.75" customHeight="1" x14ac:dyDescent="0.3">
      <c r="A13" s="20"/>
      <c r="B13" s="20">
        <v>15</v>
      </c>
      <c r="C13" s="20" t="s">
        <v>9</v>
      </c>
      <c r="D13" s="20">
        <v>1979</v>
      </c>
      <c r="E13" s="20" t="s">
        <v>125</v>
      </c>
      <c r="F13" s="22">
        <v>0.67500000000000004</v>
      </c>
      <c r="G13" s="20">
        <v>221900</v>
      </c>
      <c r="H13" s="23">
        <v>3.12</v>
      </c>
      <c r="I13" s="24">
        <v>0.9</v>
      </c>
      <c r="J13" s="74">
        <v>1.2999999999999999E-2</v>
      </c>
      <c r="K13" s="26">
        <v>6</v>
      </c>
      <c r="L13" s="26">
        <v>145</v>
      </c>
      <c r="M13" s="26"/>
      <c r="N13" s="31"/>
      <c r="O13" s="36"/>
      <c r="P13" s="18"/>
      <c r="Q13" s="16" t="str">
        <f t="shared" si="0"/>
        <v/>
      </c>
    </row>
    <row r="14" spans="1:17" customFormat="1" ht="18.75" customHeight="1" x14ac:dyDescent="0.3">
      <c r="A14" s="20"/>
      <c r="B14" s="20">
        <v>1</v>
      </c>
      <c r="C14" s="20" t="s">
        <v>10</v>
      </c>
      <c r="D14" s="20">
        <v>1610</v>
      </c>
      <c r="E14" s="20" t="s">
        <v>11</v>
      </c>
      <c r="F14" s="22">
        <v>1.7689999999999999</v>
      </c>
      <c r="G14" s="20">
        <v>421800</v>
      </c>
      <c r="H14" s="23">
        <v>5.91</v>
      </c>
      <c r="I14" s="24">
        <v>2.7E-2</v>
      </c>
      <c r="J14" s="74">
        <v>0</v>
      </c>
      <c r="K14" s="26">
        <v>5</v>
      </c>
      <c r="L14" s="26">
        <v>143</v>
      </c>
      <c r="M14" s="26">
        <v>133</v>
      </c>
      <c r="N14" s="31">
        <v>8.932000000000002E+25</v>
      </c>
      <c r="O14" s="36">
        <v>1.21</v>
      </c>
      <c r="P14" s="18"/>
      <c r="Q14" s="16">
        <f t="shared" si="0"/>
        <v>0</v>
      </c>
    </row>
    <row r="15" spans="1:17" customFormat="1" ht="18.75" customHeight="1" x14ac:dyDescent="0.3">
      <c r="A15" s="20"/>
      <c r="B15" s="20">
        <v>2</v>
      </c>
      <c r="C15" s="20" t="s">
        <v>12</v>
      </c>
      <c r="D15" s="20">
        <v>1610</v>
      </c>
      <c r="E15" s="20" t="s">
        <v>11</v>
      </c>
      <c r="F15" s="22">
        <v>3.5510000000000002</v>
      </c>
      <c r="G15" s="20">
        <v>671100</v>
      </c>
      <c r="H15" s="23">
        <v>9.4</v>
      </c>
      <c r="I15" s="24">
        <v>0.46800000000000003</v>
      </c>
      <c r="J15" s="74">
        <v>0</v>
      </c>
      <c r="K15" s="26">
        <v>5</v>
      </c>
      <c r="L15" s="26">
        <v>125</v>
      </c>
      <c r="M15" s="26" t="s">
        <v>13</v>
      </c>
      <c r="N15" s="31">
        <v>4.7910000000000009E+25</v>
      </c>
      <c r="O15" s="36">
        <v>0.66</v>
      </c>
      <c r="P15" s="18"/>
      <c r="Q15" s="16">
        <f t="shared" si="0"/>
        <v>25</v>
      </c>
    </row>
    <row r="16" spans="1:17" customFormat="1" ht="18.75" customHeight="1" x14ac:dyDescent="0.3">
      <c r="A16" s="20"/>
      <c r="B16" s="20">
        <v>3</v>
      </c>
      <c r="C16" s="20" t="s">
        <v>14</v>
      </c>
      <c r="D16" s="20">
        <v>1610</v>
      </c>
      <c r="E16" s="20" t="s">
        <v>11</v>
      </c>
      <c r="F16" s="22">
        <v>7.1550000000000002</v>
      </c>
      <c r="G16" s="20">
        <v>1070400</v>
      </c>
      <c r="H16" s="23">
        <v>14.99</v>
      </c>
      <c r="I16" s="24">
        <v>0.183</v>
      </c>
      <c r="J16" s="74">
        <v>1E-3</v>
      </c>
      <c r="K16" s="26">
        <v>6</v>
      </c>
      <c r="L16" s="26">
        <v>156</v>
      </c>
      <c r="M16" s="26" t="s">
        <v>15</v>
      </c>
      <c r="N16" s="31">
        <v>1.482E+26</v>
      </c>
      <c r="O16" s="36">
        <v>2.0299999999999998</v>
      </c>
      <c r="P16" s="18"/>
      <c r="Q16" s="16">
        <f t="shared" si="0"/>
        <v>60</v>
      </c>
    </row>
    <row r="17" spans="1:17" customFormat="1" ht="18.75" customHeight="1" x14ac:dyDescent="0.3">
      <c r="A17" s="20"/>
      <c r="B17" s="20">
        <v>4</v>
      </c>
      <c r="C17" s="20" t="s">
        <v>16</v>
      </c>
      <c r="D17" s="20">
        <v>1610</v>
      </c>
      <c r="E17" s="20" t="s">
        <v>11</v>
      </c>
      <c r="F17" s="22">
        <v>16.689</v>
      </c>
      <c r="G17" s="20">
        <v>1882800</v>
      </c>
      <c r="H17" s="23">
        <v>26.37</v>
      </c>
      <c r="I17" s="24">
        <v>0.253</v>
      </c>
      <c r="J17" s="74">
        <v>7.0000000000000001E-3</v>
      </c>
      <c r="K17" s="26">
        <v>6</v>
      </c>
      <c r="L17" s="26">
        <v>166</v>
      </c>
      <c r="M17" s="26" t="s">
        <v>17</v>
      </c>
      <c r="N17" s="31">
        <v>1.0760000000000002E+26</v>
      </c>
      <c r="O17" s="36">
        <v>1.45</v>
      </c>
      <c r="P17" s="18"/>
      <c r="Q17" s="16">
        <f t="shared" si="0"/>
        <v>75</v>
      </c>
    </row>
    <row r="18" spans="1:17" customFormat="1" ht="18.75" customHeight="1" x14ac:dyDescent="0.3">
      <c r="A18" s="20"/>
      <c r="B18" s="20">
        <v>18</v>
      </c>
      <c r="C18" s="20" t="s">
        <v>18</v>
      </c>
      <c r="D18" s="20">
        <v>1975</v>
      </c>
      <c r="E18" s="20" t="s">
        <v>126</v>
      </c>
      <c r="F18" s="22">
        <v>130</v>
      </c>
      <c r="G18" s="20">
        <v>7500000</v>
      </c>
      <c r="H18" s="23">
        <v>105</v>
      </c>
      <c r="I18" s="24"/>
      <c r="J18" s="74"/>
      <c r="K18" s="26"/>
      <c r="L18" s="26"/>
      <c r="M18" s="26"/>
      <c r="N18" s="31"/>
      <c r="O18" s="36"/>
      <c r="P18" s="18"/>
      <c r="Q18" s="16" t="str">
        <f t="shared" si="0"/>
        <v/>
      </c>
    </row>
    <row r="19" spans="1:17" customFormat="1" ht="18.75" customHeight="1" x14ac:dyDescent="0.3">
      <c r="A19" s="20"/>
      <c r="B19" s="20">
        <v>13</v>
      </c>
      <c r="C19" s="20" t="s">
        <v>20</v>
      </c>
      <c r="D19" s="20">
        <v>1974</v>
      </c>
      <c r="E19" s="20" t="s">
        <v>19</v>
      </c>
      <c r="F19" s="22">
        <v>240</v>
      </c>
      <c r="G19" s="20">
        <v>11160000</v>
      </c>
      <c r="H19" s="23">
        <v>155.30000000000001</v>
      </c>
      <c r="I19" s="24">
        <v>27</v>
      </c>
      <c r="J19" s="74">
        <v>0.14699999999999999</v>
      </c>
      <c r="K19" s="26">
        <v>7</v>
      </c>
      <c r="L19" s="26">
        <v>170</v>
      </c>
      <c r="M19" s="26"/>
      <c r="N19" s="31"/>
      <c r="O19" s="36"/>
      <c r="P19" s="18"/>
      <c r="Q19" s="16" t="str">
        <f t="shared" si="0"/>
        <v/>
      </c>
    </row>
    <row r="20" spans="1:17" customFormat="1" ht="18.75" customHeight="1" x14ac:dyDescent="0.3">
      <c r="A20" s="20"/>
      <c r="B20" s="20">
        <v>6</v>
      </c>
      <c r="C20" s="20" t="s">
        <v>21</v>
      </c>
      <c r="D20" s="20">
        <v>1904</v>
      </c>
      <c r="E20" s="20" t="s">
        <v>22</v>
      </c>
      <c r="F20" s="22">
        <v>250.56</v>
      </c>
      <c r="G20" s="20">
        <v>11460000</v>
      </c>
      <c r="H20" s="23">
        <v>160.51</v>
      </c>
      <c r="I20" s="24">
        <v>28</v>
      </c>
      <c r="J20" s="74">
        <v>0.158</v>
      </c>
      <c r="K20" s="26">
        <v>7</v>
      </c>
      <c r="L20" s="26">
        <v>170</v>
      </c>
      <c r="M20" s="26"/>
      <c r="N20" s="31"/>
      <c r="O20" s="36"/>
      <c r="P20" s="18"/>
      <c r="Q20" s="16" t="str">
        <f t="shared" si="0"/>
        <v/>
      </c>
    </row>
    <row r="21" spans="1:17" customFormat="1" ht="18.75" customHeight="1" x14ac:dyDescent="0.25">
      <c r="A21" s="20"/>
      <c r="B21" s="20">
        <v>10</v>
      </c>
      <c r="C21" s="20" t="s">
        <v>23</v>
      </c>
      <c r="D21" s="20">
        <v>1938</v>
      </c>
      <c r="E21" s="20" t="s">
        <v>24</v>
      </c>
      <c r="F21" s="22">
        <v>259.2</v>
      </c>
      <c r="G21" s="20">
        <v>11720000</v>
      </c>
      <c r="H21" s="23">
        <v>164.15</v>
      </c>
      <c r="I21" s="24">
        <v>29</v>
      </c>
      <c r="J21" s="74">
        <v>0.12</v>
      </c>
      <c r="K21" s="26">
        <v>7</v>
      </c>
      <c r="L21" s="26">
        <v>170</v>
      </c>
      <c r="M21" s="26"/>
      <c r="N21" s="31"/>
      <c r="O21" s="36"/>
      <c r="P21" s="18"/>
      <c r="Q21" s="16" t="str">
        <f t="shared" si="0"/>
        <v/>
      </c>
    </row>
    <row r="22" spans="1:17" customFormat="1" ht="18.75" customHeight="1" x14ac:dyDescent="0.25">
      <c r="A22" s="20"/>
      <c r="B22" s="20">
        <v>7</v>
      </c>
      <c r="C22" s="20" t="s">
        <v>25</v>
      </c>
      <c r="D22" s="20">
        <v>1905</v>
      </c>
      <c r="E22" s="20" t="s">
        <v>22</v>
      </c>
      <c r="F22" s="22">
        <v>259.64</v>
      </c>
      <c r="G22" s="20">
        <v>11740000</v>
      </c>
      <c r="H22" s="23">
        <v>164.43</v>
      </c>
      <c r="I22" s="24">
        <v>26</v>
      </c>
      <c r="J22" s="74">
        <v>0.20699999999999999</v>
      </c>
      <c r="K22" s="26">
        <v>7</v>
      </c>
      <c r="L22" s="26">
        <v>170</v>
      </c>
      <c r="M22" s="26"/>
      <c r="N22" s="31"/>
      <c r="O22" s="36"/>
      <c r="P22" s="18"/>
      <c r="Q22" s="16" t="str">
        <f t="shared" si="0"/>
        <v/>
      </c>
    </row>
    <row r="23" spans="1:17" customFormat="1" ht="18.75" customHeight="1" x14ac:dyDescent="0.25">
      <c r="A23" s="20"/>
      <c r="B23" s="20">
        <v>28</v>
      </c>
      <c r="C23" s="20" t="s">
        <v>26</v>
      </c>
      <c r="D23" s="20">
        <v>2000</v>
      </c>
      <c r="E23" s="20" t="s">
        <v>127</v>
      </c>
      <c r="F23" s="22">
        <v>287</v>
      </c>
      <c r="G23" s="20">
        <v>12600000</v>
      </c>
      <c r="H23" s="23">
        <v>176.5</v>
      </c>
      <c r="I23" s="24"/>
      <c r="J23" s="74"/>
      <c r="K23" s="26"/>
      <c r="L23" s="26"/>
      <c r="M23" s="26"/>
      <c r="N23" s="31"/>
      <c r="O23" s="36"/>
      <c r="P23" s="18"/>
      <c r="Q23" s="16" t="str">
        <f t="shared" si="0"/>
        <v/>
      </c>
    </row>
    <row r="24" spans="1:17" customFormat="1" ht="18.75" customHeight="1" x14ac:dyDescent="0.25">
      <c r="A24" s="20"/>
      <c r="B24" s="20">
        <v>27</v>
      </c>
      <c r="C24" s="20" t="s">
        <v>27</v>
      </c>
      <c r="D24" s="20">
        <v>2000</v>
      </c>
      <c r="E24" s="20" t="s">
        <v>127</v>
      </c>
      <c r="F24" s="22">
        <v>617</v>
      </c>
      <c r="G24" s="20">
        <v>21000000</v>
      </c>
      <c r="H24" s="23">
        <v>294.10000000000002</v>
      </c>
      <c r="I24" s="24" t="s">
        <v>28</v>
      </c>
      <c r="J24" s="74"/>
      <c r="K24" s="26"/>
      <c r="L24" s="26"/>
      <c r="M24" s="26"/>
      <c r="N24" s="31"/>
      <c r="O24" s="36"/>
      <c r="P24" s="18"/>
      <c r="Q24" s="16" t="str">
        <f t="shared" si="0"/>
        <v/>
      </c>
    </row>
    <row r="25" spans="1:17" customFormat="1" ht="18.75" customHeight="1" x14ac:dyDescent="0.25">
      <c r="A25" s="20"/>
      <c r="B25" s="20">
        <v>24</v>
      </c>
      <c r="C25" s="20" t="s">
        <v>29</v>
      </c>
      <c r="D25" s="20">
        <v>2000</v>
      </c>
      <c r="E25" s="20" t="s">
        <v>127</v>
      </c>
      <c r="F25" s="22">
        <v>625</v>
      </c>
      <c r="G25" s="20">
        <v>21100000</v>
      </c>
      <c r="H25" s="23">
        <v>295.5</v>
      </c>
      <c r="I25" s="24" t="s">
        <v>28</v>
      </c>
      <c r="J25" s="74"/>
      <c r="K25" s="26"/>
      <c r="L25" s="26"/>
      <c r="M25" s="26"/>
      <c r="N25" s="31"/>
      <c r="O25" s="36"/>
      <c r="P25" s="18"/>
      <c r="Q25" s="16" t="str">
        <f t="shared" si="0"/>
        <v/>
      </c>
    </row>
    <row r="26" spans="1:17" customFormat="1" ht="18.75" customHeight="1" x14ac:dyDescent="0.25">
      <c r="A26" s="20"/>
      <c r="B26" s="20">
        <v>22</v>
      </c>
      <c r="C26" s="20" t="s">
        <v>30</v>
      </c>
      <c r="D26" s="20">
        <v>2000</v>
      </c>
      <c r="E26" s="20" t="s">
        <v>127</v>
      </c>
      <c r="F26" s="22">
        <v>625</v>
      </c>
      <c r="G26" s="20">
        <v>21100000</v>
      </c>
      <c r="H26" s="23">
        <v>295.5</v>
      </c>
      <c r="I26" s="24" t="s">
        <v>28</v>
      </c>
      <c r="J26" s="74"/>
      <c r="K26" s="26"/>
      <c r="L26" s="26"/>
      <c r="M26" s="26"/>
      <c r="N26" s="31"/>
      <c r="O26" s="36"/>
      <c r="P26" s="18"/>
      <c r="Q26" s="16" t="str">
        <f t="shared" si="0"/>
        <v/>
      </c>
    </row>
    <row r="27" spans="1:17" customFormat="1" ht="18.75" customHeight="1" x14ac:dyDescent="0.25">
      <c r="A27" s="20"/>
      <c r="B27" s="20">
        <v>12</v>
      </c>
      <c r="C27" s="20" t="s">
        <v>31</v>
      </c>
      <c r="D27" s="20">
        <v>1951</v>
      </c>
      <c r="E27" s="20" t="s">
        <v>24</v>
      </c>
      <c r="F27" s="22">
        <v>610.45000000000005</v>
      </c>
      <c r="G27" s="20">
        <v>21280000</v>
      </c>
      <c r="H27" s="23">
        <v>298.04000000000002</v>
      </c>
      <c r="I27" s="24">
        <v>147</v>
      </c>
      <c r="J27" s="74">
        <v>0.16900000000000001</v>
      </c>
      <c r="K27" s="26">
        <v>7</v>
      </c>
      <c r="L27" s="26">
        <v>170</v>
      </c>
      <c r="M27" s="26"/>
      <c r="N27" s="31"/>
      <c r="O27" s="36"/>
      <c r="P27" s="18"/>
      <c r="Q27" s="16" t="str">
        <f t="shared" si="0"/>
        <v/>
      </c>
    </row>
    <row r="28" spans="1:17" customFormat="1" ht="18.75" customHeight="1" x14ac:dyDescent="0.25">
      <c r="A28" s="20"/>
      <c r="B28" s="20">
        <v>11</v>
      </c>
      <c r="C28" s="20" t="s">
        <v>32</v>
      </c>
      <c r="D28" s="20">
        <v>1938</v>
      </c>
      <c r="E28" s="20" t="s">
        <v>24</v>
      </c>
      <c r="F28" s="22">
        <v>702.28</v>
      </c>
      <c r="G28" s="20">
        <v>22350000</v>
      </c>
      <c r="H28" s="23">
        <v>313</v>
      </c>
      <c r="I28" s="24">
        <v>163</v>
      </c>
      <c r="J28" s="74">
        <v>0.20699999999999999</v>
      </c>
      <c r="K28" s="26">
        <v>7</v>
      </c>
      <c r="L28" s="26">
        <v>170</v>
      </c>
      <c r="M28" s="26"/>
      <c r="N28" s="31"/>
      <c r="O28" s="36"/>
      <c r="P28" s="18"/>
      <c r="Q28" s="16" t="str">
        <f t="shared" si="0"/>
        <v/>
      </c>
    </row>
    <row r="29" spans="1:17" customFormat="1" ht="18.75" customHeight="1" x14ac:dyDescent="0.25">
      <c r="A29" s="20"/>
      <c r="B29" s="20">
        <v>26</v>
      </c>
      <c r="C29" s="20" t="s">
        <v>33</v>
      </c>
      <c r="D29" s="20">
        <v>2000</v>
      </c>
      <c r="E29" s="20" t="s">
        <v>127</v>
      </c>
      <c r="F29" s="22">
        <v>719</v>
      </c>
      <c r="G29" s="20">
        <v>23100000</v>
      </c>
      <c r="H29" s="23">
        <v>323.5</v>
      </c>
      <c r="I29" s="24" t="s">
        <v>28</v>
      </c>
      <c r="J29" s="74"/>
      <c r="K29" s="26"/>
      <c r="L29" s="26"/>
      <c r="M29" s="26"/>
      <c r="N29" s="31"/>
      <c r="O29" s="36"/>
      <c r="P29" s="18"/>
      <c r="Q29" s="16" t="str">
        <f t="shared" si="0"/>
        <v/>
      </c>
    </row>
    <row r="30" spans="1:17" customFormat="1" ht="18.75" customHeight="1" x14ac:dyDescent="0.25">
      <c r="A30" s="20"/>
      <c r="B30" s="20">
        <v>25</v>
      </c>
      <c r="C30" s="20" t="s">
        <v>34</v>
      </c>
      <c r="D30" s="20">
        <v>2000</v>
      </c>
      <c r="E30" s="20" t="s">
        <v>127</v>
      </c>
      <c r="F30" s="22">
        <v>723</v>
      </c>
      <c r="G30" s="20">
        <v>23200000</v>
      </c>
      <c r="H30" s="23">
        <v>324.89999999999998</v>
      </c>
      <c r="I30" s="24" t="s">
        <v>28</v>
      </c>
      <c r="J30" s="74"/>
      <c r="K30" s="26"/>
      <c r="L30" s="26"/>
      <c r="M30" s="26"/>
      <c r="N30" s="31"/>
      <c r="O30" s="36"/>
      <c r="P30" s="18"/>
      <c r="Q30" s="16" t="str">
        <f t="shared" si="0"/>
        <v/>
      </c>
    </row>
    <row r="31" spans="1:17" customFormat="1" ht="18.75" customHeight="1" x14ac:dyDescent="0.25">
      <c r="A31" s="20"/>
      <c r="B31" s="20">
        <v>20</v>
      </c>
      <c r="C31" s="20" t="s">
        <v>35</v>
      </c>
      <c r="D31" s="20">
        <v>2000</v>
      </c>
      <c r="E31" s="20" t="s">
        <v>127</v>
      </c>
      <c r="F31" s="22">
        <v>730</v>
      </c>
      <c r="G31" s="20">
        <v>23300000</v>
      </c>
      <c r="H31" s="23">
        <v>326.3</v>
      </c>
      <c r="I31" s="24" t="s">
        <v>28</v>
      </c>
      <c r="J31" s="74"/>
      <c r="K31" s="26"/>
      <c r="L31" s="26"/>
      <c r="M31" s="26"/>
      <c r="N31" s="31"/>
      <c r="O31" s="36"/>
      <c r="P31" s="18"/>
      <c r="Q31" s="16" t="str">
        <f t="shared" si="0"/>
        <v/>
      </c>
    </row>
    <row r="32" spans="1:17" customFormat="1" ht="18.75" customHeight="1" x14ac:dyDescent="0.25">
      <c r="A32" s="20"/>
      <c r="B32" s="20">
        <v>21</v>
      </c>
      <c r="C32" s="20" t="s">
        <v>36</v>
      </c>
      <c r="D32" s="20">
        <v>2000</v>
      </c>
      <c r="E32" s="20" t="s">
        <v>127</v>
      </c>
      <c r="F32" s="22">
        <v>734</v>
      </c>
      <c r="G32" s="20">
        <v>23400000</v>
      </c>
      <c r="H32" s="23">
        <v>327.7</v>
      </c>
      <c r="I32" s="24" t="s">
        <v>28</v>
      </c>
      <c r="J32" s="74"/>
      <c r="K32" s="26"/>
      <c r="L32" s="26"/>
      <c r="M32" s="26"/>
      <c r="N32" s="31"/>
      <c r="O32" s="36"/>
      <c r="P32" s="18"/>
      <c r="Q32" s="16" t="str">
        <f t="shared" si="0"/>
        <v/>
      </c>
    </row>
    <row r="33" spans="1:17" customFormat="1" ht="18.75" customHeight="1" x14ac:dyDescent="0.25">
      <c r="A33" s="20"/>
      <c r="B33" s="20">
        <v>8</v>
      </c>
      <c r="C33" s="20" t="s">
        <v>37</v>
      </c>
      <c r="D33" s="20">
        <v>1908</v>
      </c>
      <c r="E33" s="20" t="s">
        <v>38</v>
      </c>
      <c r="F33" s="22">
        <v>708.04</v>
      </c>
      <c r="G33" s="20">
        <v>23620000</v>
      </c>
      <c r="H33" s="23">
        <v>330.82</v>
      </c>
      <c r="I33" s="24">
        <v>147</v>
      </c>
      <c r="J33" s="74">
        <v>0.4</v>
      </c>
      <c r="K33" s="26">
        <v>7</v>
      </c>
      <c r="L33" s="26">
        <v>170</v>
      </c>
      <c r="M33" s="26"/>
      <c r="N33" s="31"/>
      <c r="O33" s="36"/>
      <c r="P33" s="18"/>
      <c r="Q33" s="16" t="str">
        <f t="shared" si="0"/>
        <v/>
      </c>
    </row>
    <row r="34" spans="1:17" customFormat="1" ht="18.75" customHeight="1" x14ac:dyDescent="0.25">
      <c r="A34" s="20"/>
      <c r="B34" s="20">
        <v>23</v>
      </c>
      <c r="C34" s="20" t="s">
        <v>39</v>
      </c>
      <c r="D34" s="20">
        <v>2000</v>
      </c>
      <c r="E34" s="20" t="s">
        <v>127</v>
      </c>
      <c r="F34" s="22">
        <v>751</v>
      </c>
      <c r="G34" s="20">
        <v>23700000</v>
      </c>
      <c r="H34" s="23">
        <v>331.9</v>
      </c>
      <c r="I34" s="24" t="s">
        <v>28</v>
      </c>
      <c r="J34" s="74"/>
      <c r="K34" s="26"/>
      <c r="L34" s="26"/>
      <c r="M34" s="26"/>
      <c r="N34" s="31"/>
      <c r="O34" s="36"/>
      <c r="P34" s="18"/>
      <c r="Q34" s="16" t="str">
        <f t="shared" si="0"/>
        <v/>
      </c>
    </row>
    <row r="35" spans="1:17" customFormat="1" ht="18.75" customHeight="1" x14ac:dyDescent="0.25">
      <c r="A35" s="20"/>
      <c r="B35" s="20">
        <v>19</v>
      </c>
      <c r="C35" s="20" t="s">
        <v>40</v>
      </c>
      <c r="D35" s="20">
        <v>2000</v>
      </c>
      <c r="E35" s="20" t="s">
        <v>127</v>
      </c>
      <c r="F35" s="22">
        <v>758</v>
      </c>
      <c r="G35" s="20">
        <v>23900000</v>
      </c>
      <c r="H35" s="23">
        <v>334.7</v>
      </c>
      <c r="I35" s="24" t="s">
        <v>28</v>
      </c>
      <c r="J35" s="74"/>
      <c r="K35" s="26"/>
      <c r="L35" s="26"/>
      <c r="M35" s="26"/>
      <c r="N35" s="31"/>
      <c r="O35" s="36"/>
      <c r="P35" s="18"/>
      <c r="Q35" s="16" t="str">
        <f t="shared" si="0"/>
        <v/>
      </c>
    </row>
    <row r="36" spans="1:17" customFormat="1" ht="18.75" customHeight="1" x14ac:dyDescent="0.25">
      <c r="A36" s="20"/>
      <c r="B36" s="20">
        <v>9</v>
      </c>
      <c r="C36" s="20" t="s">
        <v>41</v>
      </c>
      <c r="D36" s="20">
        <v>1914</v>
      </c>
      <c r="E36" s="20" t="s">
        <v>24</v>
      </c>
      <c r="F36" s="22">
        <v>724.51</v>
      </c>
      <c r="G36" s="20">
        <v>23940000</v>
      </c>
      <c r="H36" s="23">
        <v>335.3</v>
      </c>
      <c r="I36" s="24">
        <v>156</v>
      </c>
      <c r="J36" s="74">
        <v>0.27500000000000002</v>
      </c>
      <c r="K36" s="26">
        <v>7</v>
      </c>
      <c r="L36" s="26">
        <v>170</v>
      </c>
      <c r="M36" s="26"/>
      <c r="N36" s="31"/>
      <c r="O36" s="36"/>
      <c r="P36" s="18"/>
      <c r="Q36" s="16" t="str">
        <f t="shared" si="0"/>
        <v/>
      </c>
    </row>
    <row r="37" spans="1:17" customFormat="1" ht="18.75" customHeight="1" thickBot="1" x14ac:dyDescent="0.3">
      <c r="A37" s="20"/>
      <c r="B37" s="20">
        <v>17</v>
      </c>
      <c r="C37" s="20" t="s">
        <v>42</v>
      </c>
      <c r="D37" s="20">
        <v>1999</v>
      </c>
      <c r="E37" s="20" t="s">
        <v>43</v>
      </c>
      <c r="F37" s="22">
        <v>759</v>
      </c>
      <c r="G37" s="20">
        <v>24100000</v>
      </c>
      <c r="H37" s="23">
        <v>337.54</v>
      </c>
      <c r="I37" s="24" t="s">
        <v>28</v>
      </c>
      <c r="J37" s="74"/>
      <c r="K37" s="26"/>
      <c r="L37" s="26"/>
      <c r="M37" s="26"/>
      <c r="N37" s="31"/>
      <c r="O37" s="36"/>
      <c r="P37" s="18"/>
      <c r="Q37" s="16" t="str">
        <f t="shared" si="0"/>
        <v/>
      </c>
    </row>
    <row r="38" spans="1:17" customFormat="1" ht="18.75" customHeight="1" thickTop="1" x14ac:dyDescent="0.25">
      <c r="A38" s="65">
        <v>2003</v>
      </c>
      <c r="B38" s="65">
        <v>18</v>
      </c>
      <c r="C38" s="65" t="s">
        <v>44</v>
      </c>
      <c r="D38" s="65">
        <v>1990</v>
      </c>
      <c r="E38" s="65" t="s">
        <v>128</v>
      </c>
      <c r="F38" s="66">
        <v>0.57499999999999996</v>
      </c>
      <c r="G38" s="65">
        <v>133570</v>
      </c>
      <c r="H38" s="67">
        <v>2.2200000000000002</v>
      </c>
      <c r="I38" s="68"/>
      <c r="J38" s="75"/>
      <c r="K38" s="69"/>
      <c r="L38" s="69"/>
      <c r="M38" s="69"/>
      <c r="N38" s="70"/>
      <c r="O38" s="71"/>
      <c r="P38" s="18"/>
      <c r="Q38" s="16" t="str">
        <f t="shared" si="0"/>
        <v/>
      </c>
    </row>
    <row r="39" spans="1:17" customFormat="1" ht="18.75" customHeight="1" x14ac:dyDescent="0.25">
      <c r="A39" s="20">
        <v>39</v>
      </c>
      <c r="B39" s="20">
        <v>17</v>
      </c>
      <c r="C39" s="20" t="s">
        <v>46</v>
      </c>
      <c r="D39" s="20">
        <v>1980</v>
      </c>
      <c r="E39" s="20" t="s">
        <v>129</v>
      </c>
      <c r="F39" s="22">
        <v>0.60599999999999998</v>
      </c>
      <c r="G39" s="20">
        <v>137700</v>
      </c>
      <c r="H39" s="23">
        <v>2.2999999999999998</v>
      </c>
      <c r="I39" s="24">
        <v>0.3</v>
      </c>
      <c r="J39" s="74">
        <v>2E-3</v>
      </c>
      <c r="K39" s="26">
        <v>6</v>
      </c>
      <c r="L39" s="26">
        <v>112</v>
      </c>
      <c r="M39" s="26"/>
      <c r="N39" s="31"/>
      <c r="O39" s="36"/>
      <c r="P39" s="18"/>
      <c r="Q39" s="16" t="str">
        <f t="shared" ref="Q39:Q70" si="1">IF(M39="","",IF(ISNUMBER(FIND("-",M39)),LEFT(M39,FIND("-",M39)-1)-RIGHT(M39,LEN(M39)-FIND("-",M39)),0))</f>
        <v/>
      </c>
    </row>
    <row r="40" spans="1:17" customFormat="1" ht="18.75" customHeight="1" x14ac:dyDescent="0.25">
      <c r="A40" s="20"/>
      <c r="B40" s="20">
        <v>16</v>
      </c>
      <c r="C40" s="20" t="s">
        <v>47</v>
      </c>
      <c r="D40" s="20">
        <v>1980</v>
      </c>
      <c r="E40" s="20" t="s">
        <v>130</v>
      </c>
      <c r="F40" s="22">
        <v>0.61299999999999999</v>
      </c>
      <c r="G40" s="20">
        <v>139400</v>
      </c>
      <c r="H40" s="23">
        <v>2.3199999999999998</v>
      </c>
      <c r="I40" s="24">
        <v>0</v>
      </c>
      <c r="J40" s="74">
        <v>4.0000000000000001E-3</v>
      </c>
      <c r="K40" s="26">
        <v>6</v>
      </c>
      <c r="L40" s="26">
        <v>112</v>
      </c>
      <c r="M40" s="26"/>
      <c r="N40" s="31"/>
      <c r="O40" s="36"/>
      <c r="P40" s="18"/>
      <c r="Q40" s="16" t="str">
        <f t="shared" si="1"/>
        <v/>
      </c>
    </row>
    <row r="41" spans="1:17" customFormat="1" ht="18.75" customHeight="1" x14ac:dyDescent="0.25">
      <c r="A41" s="20"/>
      <c r="B41" s="20">
        <v>15</v>
      </c>
      <c r="C41" s="20" t="s">
        <v>48</v>
      </c>
      <c r="D41" s="20">
        <v>1980</v>
      </c>
      <c r="E41" s="20" t="s">
        <v>130</v>
      </c>
      <c r="F41" s="22">
        <v>0.629</v>
      </c>
      <c r="G41" s="20">
        <v>141700</v>
      </c>
      <c r="H41" s="23">
        <v>2.36</v>
      </c>
      <c r="I41" s="24">
        <v>0.1</v>
      </c>
      <c r="J41" s="74">
        <v>4.0000000000000001E-3</v>
      </c>
      <c r="K41" s="26">
        <v>6</v>
      </c>
      <c r="L41" s="26">
        <v>112</v>
      </c>
      <c r="M41" s="26"/>
      <c r="N41" s="31"/>
      <c r="O41" s="36"/>
      <c r="P41" s="18"/>
      <c r="Q41" s="16" t="str">
        <f t="shared" si="1"/>
        <v/>
      </c>
    </row>
    <row r="42" spans="1:17" customFormat="1" ht="18.75" customHeight="1" x14ac:dyDescent="0.25">
      <c r="A42" s="20"/>
      <c r="B42" s="20">
        <v>10</v>
      </c>
      <c r="C42" s="20" t="s">
        <v>49</v>
      </c>
      <c r="D42" s="20">
        <v>1966</v>
      </c>
      <c r="E42" s="20" t="s">
        <v>50</v>
      </c>
      <c r="F42" s="22">
        <v>0.69599999999999995</v>
      </c>
      <c r="G42" s="20">
        <v>151400</v>
      </c>
      <c r="H42" s="23">
        <v>2.52</v>
      </c>
      <c r="I42" s="24">
        <v>0.1</v>
      </c>
      <c r="J42" s="74">
        <v>7.0000000000000001E-3</v>
      </c>
      <c r="K42" s="26">
        <v>6</v>
      </c>
      <c r="L42" s="26">
        <v>112</v>
      </c>
      <c r="M42" s="26"/>
      <c r="N42" s="31"/>
      <c r="O42" s="36"/>
      <c r="P42" s="18"/>
      <c r="Q42" s="16" t="str">
        <f t="shared" si="1"/>
        <v/>
      </c>
    </row>
    <row r="43" spans="1:17" customFormat="1" ht="18.75" customHeight="1" x14ac:dyDescent="0.25">
      <c r="A43" s="20"/>
      <c r="B43" s="20">
        <v>11</v>
      </c>
      <c r="C43" s="20" t="s">
        <v>51</v>
      </c>
      <c r="D43" s="20">
        <v>1977</v>
      </c>
      <c r="E43" s="20" t="s">
        <v>52</v>
      </c>
      <c r="F43" s="22">
        <v>0.69599999999999995</v>
      </c>
      <c r="G43" s="20">
        <v>151450</v>
      </c>
      <c r="H43" s="23">
        <v>2.52</v>
      </c>
      <c r="I43" s="24">
        <v>0.3</v>
      </c>
      <c r="J43" s="74">
        <v>8.9999999999999993E-3</v>
      </c>
      <c r="K43" s="26">
        <v>6</v>
      </c>
      <c r="L43" s="26">
        <v>112</v>
      </c>
      <c r="M43" s="26"/>
      <c r="N43" s="31"/>
      <c r="O43" s="36"/>
      <c r="P43" s="18"/>
      <c r="Q43" s="16" t="str">
        <f t="shared" si="1"/>
        <v/>
      </c>
    </row>
    <row r="44" spans="1:17" customFormat="1" ht="18.75" customHeight="1" x14ac:dyDescent="0.25">
      <c r="A44" s="20"/>
      <c r="B44" s="20">
        <v>1</v>
      </c>
      <c r="C44" s="20" t="s">
        <v>53</v>
      </c>
      <c r="D44" s="20">
        <v>1789</v>
      </c>
      <c r="E44" s="20" t="s">
        <v>54</v>
      </c>
      <c r="F44" s="22">
        <v>0.94199999999999995</v>
      </c>
      <c r="G44" s="20">
        <v>185700</v>
      </c>
      <c r="H44" s="23">
        <v>3.09</v>
      </c>
      <c r="I44" s="24">
        <v>1.5169999999999999</v>
      </c>
      <c r="J44" s="74">
        <v>0.02</v>
      </c>
      <c r="K44" s="26">
        <v>6</v>
      </c>
      <c r="L44" s="26">
        <v>101</v>
      </c>
      <c r="M44" s="26"/>
      <c r="N44" s="31">
        <v>3.7599999999999996E+22</v>
      </c>
      <c r="O44" s="36">
        <v>5.0000000000000001E-4</v>
      </c>
      <c r="P44" s="18"/>
      <c r="Q44" s="16" t="str">
        <f t="shared" si="1"/>
        <v/>
      </c>
    </row>
    <row r="45" spans="1:17" customFormat="1" ht="18.75" customHeight="1" x14ac:dyDescent="0.25">
      <c r="A45" s="20"/>
      <c r="B45" s="20">
        <v>2</v>
      </c>
      <c r="C45" s="20" t="s">
        <v>55</v>
      </c>
      <c r="D45" s="20">
        <v>1789</v>
      </c>
      <c r="E45" s="20" t="s">
        <v>54</v>
      </c>
      <c r="F45" s="22">
        <v>1.37</v>
      </c>
      <c r="G45" s="20">
        <v>238300</v>
      </c>
      <c r="H45" s="23">
        <v>3.97</v>
      </c>
      <c r="I45" s="24">
        <v>2.3E-2</v>
      </c>
      <c r="J45" s="74">
        <v>4.0000000000000001E-3</v>
      </c>
      <c r="K45" s="26"/>
      <c r="L45" s="26">
        <v>6</v>
      </c>
      <c r="M45" s="26"/>
      <c r="N45" s="31">
        <v>7.4000000000000004E+22</v>
      </c>
      <c r="O45" s="36">
        <v>1E-3</v>
      </c>
      <c r="P45" s="18"/>
      <c r="Q45" s="16" t="str">
        <f t="shared" si="1"/>
        <v/>
      </c>
    </row>
    <row r="46" spans="1:17" customFormat="1" ht="18.75" customHeight="1" x14ac:dyDescent="0.25">
      <c r="A46" s="20"/>
      <c r="B46" s="20">
        <v>13</v>
      </c>
      <c r="C46" s="20" t="s">
        <v>56</v>
      </c>
      <c r="D46" s="20">
        <v>1980</v>
      </c>
      <c r="E46" s="20" t="s">
        <v>131</v>
      </c>
      <c r="F46" s="22">
        <v>1.8879999999999999</v>
      </c>
      <c r="G46" s="20">
        <v>294670</v>
      </c>
      <c r="H46" s="23">
        <v>4.91</v>
      </c>
      <c r="I46" s="24">
        <v>6</v>
      </c>
      <c r="J46" s="74">
        <v>112</v>
      </c>
      <c r="K46" s="26"/>
      <c r="L46" s="26"/>
      <c r="M46" s="26"/>
      <c r="N46" s="31"/>
      <c r="O46" s="36"/>
      <c r="P46" s="18"/>
      <c r="Q46" s="16" t="str">
        <f t="shared" si="1"/>
        <v/>
      </c>
    </row>
    <row r="47" spans="1:17" customFormat="1" ht="18.75" customHeight="1" x14ac:dyDescent="0.25">
      <c r="A47" s="20"/>
      <c r="B47" s="20">
        <v>14</v>
      </c>
      <c r="C47" s="20" t="s">
        <v>57</v>
      </c>
      <c r="D47" s="20">
        <v>1980</v>
      </c>
      <c r="E47" s="20" t="s">
        <v>132</v>
      </c>
      <c r="F47" s="22">
        <v>1.8879999999999999</v>
      </c>
      <c r="G47" s="20">
        <v>294670</v>
      </c>
      <c r="H47" s="23">
        <v>4.91</v>
      </c>
      <c r="I47" s="24">
        <v>6</v>
      </c>
      <c r="J47" s="74">
        <v>112</v>
      </c>
      <c r="K47" s="26"/>
      <c r="L47" s="26"/>
      <c r="M47" s="26"/>
      <c r="N47" s="31"/>
      <c r="O47" s="36"/>
      <c r="P47" s="18"/>
      <c r="Q47" s="16" t="str">
        <f t="shared" si="1"/>
        <v/>
      </c>
    </row>
    <row r="48" spans="1:17" customFormat="1" ht="18.75" customHeight="1" x14ac:dyDescent="0.25">
      <c r="A48" s="20"/>
      <c r="B48" s="20">
        <v>3</v>
      </c>
      <c r="C48" s="20" t="s">
        <v>58</v>
      </c>
      <c r="D48" s="20">
        <v>1684</v>
      </c>
      <c r="E48" s="20" t="s">
        <v>59</v>
      </c>
      <c r="F48" s="22">
        <v>1.8879999999999999</v>
      </c>
      <c r="G48" s="20">
        <v>294700</v>
      </c>
      <c r="H48" s="23">
        <v>4.91</v>
      </c>
      <c r="I48" s="24">
        <v>1.093</v>
      </c>
      <c r="J48" s="74">
        <v>0</v>
      </c>
      <c r="K48" s="26">
        <v>6</v>
      </c>
      <c r="L48" s="26">
        <v>88</v>
      </c>
      <c r="M48" s="26"/>
      <c r="N48" s="31">
        <v>6.2599999999999995E+23</v>
      </c>
      <c r="O48" s="36">
        <v>8.5000000000000006E-3</v>
      </c>
      <c r="P48" s="18"/>
      <c r="Q48" s="16" t="str">
        <f t="shared" si="1"/>
        <v/>
      </c>
    </row>
    <row r="49" spans="1:17" customFormat="1" ht="18.75" customHeight="1" x14ac:dyDescent="0.25">
      <c r="A49" s="20"/>
      <c r="B49" s="20">
        <v>12</v>
      </c>
      <c r="C49" s="20" t="s">
        <v>122</v>
      </c>
      <c r="D49" s="20">
        <v>1980</v>
      </c>
      <c r="E49" s="20" t="s">
        <v>133</v>
      </c>
      <c r="F49" s="22">
        <v>2.7370000000000001</v>
      </c>
      <c r="G49" s="20">
        <v>377400</v>
      </c>
      <c r="H49" s="23">
        <v>6.29</v>
      </c>
      <c r="I49" s="24">
        <v>0.2</v>
      </c>
      <c r="J49" s="74">
        <v>5.0000000000000001E-3</v>
      </c>
      <c r="K49" s="26">
        <v>6</v>
      </c>
      <c r="L49" s="26">
        <v>112</v>
      </c>
      <c r="M49" s="26"/>
      <c r="N49" s="31"/>
      <c r="O49" s="36"/>
      <c r="P49" s="18"/>
      <c r="Q49" s="16" t="str">
        <f t="shared" si="1"/>
        <v/>
      </c>
    </row>
    <row r="50" spans="1:17" customFormat="1" ht="18.75" customHeight="1" x14ac:dyDescent="0.25">
      <c r="A50" s="20"/>
      <c r="B50" s="20">
        <v>4</v>
      </c>
      <c r="C50" s="20" t="s">
        <v>60</v>
      </c>
      <c r="D50" s="20">
        <v>1684</v>
      </c>
      <c r="E50" s="20" t="s">
        <v>59</v>
      </c>
      <c r="F50" s="22">
        <v>2.7370000000000001</v>
      </c>
      <c r="G50" s="20">
        <v>377700</v>
      </c>
      <c r="H50" s="23">
        <v>6.29</v>
      </c>
      <c r="I50" s="24">
        <v>2.3E-2</v>
      </c>
      <c r="J50" s="74">
        <v>2E-3</v>
      </c>
      <c r="K50" s="26">
        <v>6</v>
      </c>
      <c r="L50" s="26">
        <v>101</v>
      </c>
      <c r="M50" s="26"/>
      <c r="N50" s="31">
        <v>1.0500000000000001E+24</v>
      </c>
      <c r="O50" s="36"/>
      <c r="P50" s="18"/>
      <c r="Q50" s="16" t="str">
        <f t="shared" si="1"/>
        <v/>
      </c>
    </row>
    <row r="51" spans="1:17" customFormat="1" ht="18.75" customHeight="1" x14ac:dyDescent="0.25">
      <c r="A51" s="20"/>
      <c r="B51" s="20">
        <v>5</v>
      </c>
      <c r="C51" s="20" t="s">
        <v>61</v>
      </c>
      <c r="D51" s="20">
        <v>1672</v>
      </c>
      <c r="E51" s="20" t="s">
        <v>59</v>
      </c>
      <c r="F51" s="22">
        <v>4.5179999999999998</v>
      </c>
      <c r="G51" s="20">
        <v>527400</v>
      </c>
      <c r="H51" s="23">
        <v>8.7899999999999991</v>
      </c>
      <c r="I51" s="24">
        <v>0.35</v>
      </c>
      <c r="J51" s="74">
        <v>1E-3</v>
      </c>
      <c r="K51" s="26">
        <v>6</v>
      </c>
      <c r="L51" s="26">
        <v>112</v>
      </c>
      <c r="M51" s="26" t="s">
        <v>62</v>
      </c>
      <c r="N51" s="31">
        <v>2.2799999999999997E+24</v>
      </c>
      <c r="O51" s="36">
        <v>3.1E-2</v>
      </c>
      <c r="P51" s="18"/>
      <c r="Q51" s="16">
        <f t="shared" si="1"/>
        <v>26</v>
      </c>
    </row>
    <row r="52" spans="1:17" customFormat="1" ht="18.75" customHeight="1" x14ac:dyDescent="0.25">
      <c r="A52" s="20"/>
      <c r="B52" s="20">
        <v>6</v>
      </c>
      <c r="C52" s="20" t="s">
        <v>63</v>
      </c>
      <c r="D52" s="20">
        <v>1655</v>
      </c>
      <c r="E52" s="20" t="s">
        <v>64</v>
      </c>
      <c r="F52" s="22">
        <v>15.945</v>
      </c>
      <c r="G52" s="20">
        <v>1222200</v>
      </c>
      <c r="H52" s="23">
        <v>20.37</v>
      </c>
      <c r="I52" s="24">
        <v>0.33</v>
      </c>
      <c r="J52" s="74">
        <v>2.9000000000000001E-2</v>
      </c>
      <c r="K52" s="26">
        <v>6</v>
      </c>
      <c r="L52" s="26">
        <v>114</v>
      </c>
      <c r="M52" s="26">
        <v>94</v>
      </c>
      <c r="N52" s="31">
        <v>1.3600000000000001E+26</v>
      </c>
      <c r="O52" s="36">
        <v>1.8503000000000001</v>
      </c>
      <c r="P52" s="18"/>
      <c r="Q52" s="16">
        <f t="shared" si="1"/>
        <v>0</v>
      </c>
    </row>
    <row r="53" spans="1:17" customFormat="1" ht="18.75" customHeight="1" x14ac:dyDescent="0.25">
      <c r="A53" s="20"/>
      <c r="B53" s="20">
        <v>7</v>
      </c>
      <c r="C53" s="20" t="s">
        <v>65</v>
      </c>
      <c r="D53" s="20">
        <v>1848</v>
      </c>
      <c r="E53" s="20" t="s">
        <v>66</v>
      </c>
      <c r="F53" s="22">
        <v>21.277000000000001</v>
      </c>
      <c r="G53" s="20">
        <v>1481500</v>
      </c>
      <c r="H53" s="23">
        <v>24.69</v>
      </c>
      <c r="I53" s="24">
        <v>0.4</v>
      </c>
      <c r="J53" s="74">
        <v>0.104</v>
      </c>
      <c r="K53" s="26">
        <v>8</v>
      </c>
      <c r="L53" s="26">
        <v>120</v>
      </c>
      <c r="M53" s="26"/>
      <c r="N53" s="31">
        <v>1.1E+23</v>
      </c>
      <c r="O53" s="36">
        <v>1.5E-3</v>
      </c>
      <c r="P53" s="18"/>
      <c r="Q53" s="16" t="str">
        <f t="shared" si="1"/>
        <v/>
      </c>
    </row>
    <row r="54" spans="1:17" customFormat="1" ht="18.75" customHeight="1" x14ac:dyDescent="0.25">
      <c r="A54" s="20"/>
      <c r="B54" s="20">
        <v>8</v>
      </c>
      <c r="C54" s="20" t="s">
        <v>67</v>
      </c>
      <c r="D54" s="20">
        <v>1671</v>
      </c>
      <c r="E54" s="20" t="s">
        <v>59</v>
      </c>
      <c r="F54" s="22">
        <v>79.331000000000003</v>
      </c>
      <c r="G54" s="20">
        <v>3562200</v>
      </c>
      <c r="H54" s="23">
        <v>59.37</v>
      </c>
      <c r="I54" s="24">
        <v>14.7</v>
      </c>
      <c r="J54" s="74">
        <v>2.8000000000000001E-2</v>
      </c>
      <c r="K54" s="26">
        <v>8</v>
      </c>
      <c r="L54" s="26">
        <v>122</v>
      </c>
      <c r="M54" s="26"/>
      <c r="N54" s="31">
        <v>1.93E+24</v>
      </c>
      <c r="O54" s="36">
        <v>2.6200000000000001E-2</v>
      </c>
      <c r="P54" s="18"/>
      <c r="Q54" s="16" t="str">
        <f t="shared" si="1"/>
        <v/>
      </c>
    </row>
    <row r="55" spans="1:17" customFormat="1" ht="18.75" customHeight="1" x14ac:dyDescent="0.25">
      <c r="A55" s="20"/>
      <c r="B55" s="20">
        <v>23</v>
      </c>
      <c r="C55" s="20" t="s">
        <v>68</v>
      </c>
      <c r="D55" s="20">
        <v>2000</v>
      </c>
      <c r="E55" s="20" t="s">
        <v>69</v>
      </c>
      <c r="F55" s="22">
        <v>450</v>
      </c>
      <c r="G55" s="20">
        <v>11300000</v>
      </c>
      <c r="H55" s="23">
        <v>188.3</v>
      </c>
      <c r="I55" s="24"/>
      <c r="J55" s="74"/>
      <c r="K55" s="26"/>
      <c r="L55" s="26"/>
      <c r="M55" s="26"/>
      <c r="N55" s="31"/>
      <c r="O55" s="36"/>
      <c r="P55" s="18"/>
      <c r="Q55" s="16" t="str">
        <f t="shared" si="1"/>
        <v/>
      </c>
    </row>
    <row r="56" spans="1:17" customFormat="1" ht="18.75" customHeight="1" x14ac:dyDescent="0.25">
      <c r="A56" s="20"/>
      <c r="B56" s="20">
        <v>24</v>
      </c>
      <c r="C56" s="20" t="s">
        <v>70</v>
      </c>
      <c r="D56" s="20">
        <v>2000</v>
      </c>
      <c r="E56" s="20" t="s">
        <v>134</v>
      </c>
      <c r="F56" s="22">
        <v>455</v>
      </c>
      <c r="G56" s="20">
        <v>11500000</v>
      </c>
      <c r="H56" s="23">
        <v>191.7</v>
      </c>
      <c r="I56" s="24"/>
      <c r="J56" s="74"/>
      <c r="K56" s="26"/>
      <c r="L56" s="26"/>
      <c r="M56" s="26"/>
      <c r="N56" s="31"/>
      <c r="O56" s="36"/>
      <c r="P56" s="18"/>
      <c r="Q56" s="16" t="str">
        <f t="shared" si="1"/>
        <v/>
      </c>
    </row>
    <row r="57" spans="1:17" customFormat="1" ht="18.75" customHeight="1" x14ac:dyDescent="0.25">
      <c r="A57" s="20"/>
      <c r="B57" s="20">
        <v>9</v>
      </c>
      <c r="C57" s="20" t="s">
        <v>72</v>
      </c>
      <c r="D57" s="20">
        <v>1898</v>
      </c>
      <c r="E57" s="20" t="s">
        <v>73</v>
      </c>
      <c r="F57" s="22">
        <v>548.21199999999999</v>
      </c>
      <c r="G57" s="20">
        <v>12944300</v>
      </c>
      <c r="H57" s="23">
        <v>215.73</v>
      </c>
      <c r="I57" s="24">
        <v>150</v>
      </c>
      <c r="J57" s="74">
        <v>0.16300000000000001</v>
      </c>
      <c r="K57" s="26">
        <v>8</v>
      </c>
      <c r="L57" s="26">
        <v>126</v>
      </c>
      <c r="M57" s="26"/>
      <c r="N57" s="31"/>
      <c r="O57" s="36"/>
      <c r="P57" s="18"/>
      <c r="Q57" s="16" t="str">
        <f t="shared" si="1"/>
        <v/>
      </c>
    </row>
    <row r="58" spans="1:17" customFormat="1" ht="18.75" customHeight="1" x14ac:dyDescent="0.25">
      <c r="A58" s="20"/>
      <c r="B58" s="20">
        <v>20</v>
      </c>
      <c r="C58" s="20" t="s">
        <v>74</v>
      </c>
      <c r="D58" s="20">
        <v>2000</v>
      </c>
      <c r="E58" s="20" t="s">
        <v>69</v>
      </c>
      <c r="F58" s="22">
        <v>685</v>
      </c>
      <c r="G58" s="20">
        <v>15200000</v>
      </c>
      <c r="H58" s="23">
        <v>253.3</v>
      </c>
      <c r="I58" s="24"/>
      <c r="J58" s="74"/>
      <c r="K58" s="26"/>
      <c r="L58" s="26"/>
      <c r="M58" s="26"/>
      <c r="N58" s="31"/>
      <c r="O58" s="36"/>
      <c r="P58" s="18"/>
      <c r="Q58" s="16" t="str">
        <f t="shared" si="1"/>
        <v/>
      </c>
    </row>
    <row r="59" spans="1:17" customFormat="1" ht="18.75" customHeight="1" x14ac:dyDescent="0.25">
      <c r="A59" s="20"/>
      <c r="B59" s="20">
        <v>26</v>
      </c>
      <c r="C59" s="20" t="s">
        <v>75</v>
      </c>
      <c r="D59" s="20">
        <v>2000</v>
      </c>
      <c r="E59" s="20" t="s">
        <v>134</v>
      </c>
      <c r="F59" s="22">
        <v>730</v>
      </c>
      <c r="G59" s="20">
        <v>15700000</v>
      </c>
      <c r="H59" s="23">
        <v>261.7</v>
      </c>
      <c r="I59" s="24" t="s">
        <v>28</v>
      </c>
      <c r="J59" s="74"/>
      <c r="K59" s="26"/>
      <c r="L59" s="26"/>
      <c r="M59" s="26"/>
      <c r="N59" s="31"/>
      <c r="O59" s="36"/>
      <c r="P59" s="18"/>
      <c r="Q59" s="16" t="str">
        <f t="shared" si="1"/>
        <v/>
      </c>
    </row>
    <row r="60" spans="1:17" customFormat="1" ht="18.75" customHeight="1" x14ac:dyDescent="0.25">
      <c r="A60" s="20"/>
      <c r="B60" s="20">
        <v>21</v>
      </c>
      <c r="C60" s="20" t="s">
        <v>76</v>
      </c>
      <c r="D60" s="20">
        <v>2000</v>
      </c>
      <c r="E60" s="20" t="s">
        <v>135</v>
      </c>
      <c r="F60" s="22">
        <v>825</v>
      </c>
      <c r="G60" s="20">
        <v>17300000</v>
      </c>
      <c r="H60" s="23">
        <v>288.3</v>
      </c>
      <c r="I60" s="24"/>
      <c r="J60" s="74"/>
      <c r="K60" s="26"/>
      <c r="L60" s="26"/>
      <c r="M60" s="26"/>
      <c r="N60" s="31"/>
      <c r="O60" s="36"/>
      <c r="P60" s="18"/>
      <c r="Q60" s="16" t="str">
        <f t="shared" si="1"/>
        <v/>
      </c>
    </row>
    <row r="61" spans="1:17" customFormat="1" ht="18.75" customHeight="1" x14ac:dyDescent="0.25">
      <c r="A61" s="20"/>
      <c r="B61" s="20">
        <v>28</v>
      </c>
      <c r="C61" s="20" t="s">
        <v>77</v>
      </c>
      <c r="D61" s="20">
        <v>2000</v>
      </c>
      <c r="E61" s="20" t="s">
        <v>134</v>
      </c>
      <c r="F61" s="22">
        <v>860</v>
      </c>
      <c r="G61" s="20">
        <v>17500000</v>
      </c>
      <c r="H61" s="23">
        <v>291.7</v>
      </c>
      <c r="I61" s="24"/>
      <c r="J61" s="74"/>
      <c r="K61" s="26"/>
      <c r="L61" s="26"/>
      <c r="M61" s="26"/>
      <c r="N61" s="31"/>
      <c r="O61" s="36"/>
      <c r="P61" s="18"/>
      <c r="Q61" s="16" t="str">
        <f t="shared" si="1"/>
        <v/>
      </c>
    </row>
    <row r="62" spans="1:17" customFormat="1" ht="18.75" customHeight="1" x14ac:dyDescent="0.25">
      <c r="A62" s="20"/>
      <c r="B62" s="20">
        <v>29</v>
      </c>
      <c r="C62" s="20" t="s">
        <v>78</v>
      </c>
      <c r="D62" s="20">
        <v>2000</v>
      </c>
      <c r="E62" s="20" t="s">
        <v>136</v>
      </c>
      <c r="F62" s="22">
        <v>890</v>
      </c>
      <c r="G62" s="20">
        <v>17900000</v>
      </c>
      <c r="H62" s="23">
        <v>298.3</v>
      </c>
      <c r="I62" s="24"/>
      <c r="J62" s="74"/>
      <c r="K62" s="26"/>
      <c r="L62" s="26"/>
      <c r="M62" s="26"/>
      <c r="N62" s="31"/>
      <c r="O62" s="36"/>
      <c r="P62" s="18"/>
      <c r="Q62" s="16" t="str">
        <f t="shared" si="1"/>
        <v/>
      </c>
    </row>
    <row r="63" spans="1:17" customFormat="1" ht="18.75" customHeight="1" x14ac:dyDescent="0.25">
      <c r="A63" s="20"/>
      <c r="B63" s="20">
        <v>22</v>
      </c>
      <c r="C63" s="20" t="s">
        <v>80</v>
      </c>
      <c r="D63" s="20">
        <v>2000</v>
      </c>
      <c r="E63" s="20" t="s">
        <v>134</v>
      </c>
      <c r="F63" s="22">
        <v>925</v>
      </c>
      <c r="G63" s="20">
        <v>18200000</v>
      </c>
      <c r="H63" s="23">
        <v>303.3</v>
      </c>
      <c r="I63" s="24"/>
      <c r="J63" s="74"/>
      <c r="K63" s="26"/>
      <c r="L63" s="26"/>
      <c r="M63" s="26"/>
      <c r="N63" s="31"/>
      <c r="O63" s="36"/>
      <c r="P63" s="18"/>
      <c r="Q63" s="16" t="str">
        <f t="shared" si="1"/>
        <v/>
      </c>
    </row>
    <row r="64" spans="1:17" customFormat="1" ht="18.75" customHeight="1" x14ac:dyDescent="0.25">
      <c r="A64" s="20"/>
      <c r="B64" s="20">
        <v>27</v>
      </c>
      <c r="C64" s="20" t="s">
        <v>81</v>
      </c>
      <c r="D64" s="20">
        <v>2000</v>
      </c>
      <c r="E64" s="20" t="s">
        <v>135</v>
      </c>
      <c r="F64" s="22">
        <v>940</v>
      </c>
      <c r="G64" s="20">
        <v>18500000</v>
      </c>
      <c r="H64" s="23">
        <v>308.3</v>
      </c>
      <c r="I64" s="24" t="s">
        <v>28</v>
      </c>
      <c r="J64" s="74"/>
      <c r="K64" s="26"/>
      <c r="L64" s="26"/>
      <c r="M64" s="26"/>
      <c r="N64" s="31"/>
      <c r="O64" s="36"/>
      <c r="P64" s="18"/>
      <c r="Q64" s="16" t="str">
        <f t="shared" si="1"/>
        <v/>
      </c>
    </row>
    <row r="65" spans="1:17" customFormat="1" ht="18.75" customHeight="1" x14ac:dyDescent="0.25">
      <c r="A65" s="20"/>
      <c r="B65" s="20">
        <v>30</v>
      </c>
      <c r="C65" s="20" t="s">
        <v>82</v>
      </c>
      <c r="D65" s="20">
        <v>2000</v>
      </c>
      <c r="E65" s="20" t="s">
        <v>135</v>
      </c>
      <c r="F65" s="22">
        <v>1040</v>
      </c>
      <c r="G65" s="20">
        <v>19700000</v>
      </c>
      <c r="H65" s="23">
        <v>328.3</v>
      </c>
      <c r="I65" s="24" t="s">
        <v>28</v>
      </c>
      <c r="J65" s="74"/>
      <c r="K65" s="26"/>
      <c r="L65" s="26"/>
      <c r="M65" s="26"/>
      <c r="N65" s="31"/>
      <c r="O65" s="36"/>
      <c r="P65" s="18"/>
      <c r="Q65" s="16" t="str">
        <f t="shared" si="1"/>
        <v/>
      </c>
    </row>
    <row r="66" spans="1:17" customFormat="1" ht="18.75" customHeight="1" x14ac:dyDescent="0.25">
      <c r="A66" s="20"/>
      <c r="B66" s="20">
        <v>25</v>
      </c>
      <c r="C66" s="20" t="s">
        <v>83</v>
      </c>
      <c r="D66" s="20">
        <v>2000</v>
      </c>
      <c r="E66" s="20" t="s">
        <v>135</v>
      </c>
      <c r="F66" s="22">
        <v>1070</v>
      </c>
      <c r="G66" s="20">
        <v>20100000</v>
      </c>
      <c r="H66" s="23">
        <v>335</v>
      </c>
      <c r="I66" s="24" t="s">
        <v>28</v>
      </c>
      <c r="J66" s="74"/>
      <c r="K66" s="26"/>
      <c r="L66" s="26"/>
      <c r="M66" s="26"/>
      <c r="N66" s="31"/>
      <c r="O66" s="36"/>
      <c r="P66" s="18"/>
      <c r="Q66" s="16" t="str">
        <f t="shared" si="1"/>
        <v/>
      </c>
    </row>
    <row r="67" spans="1:17" customFormat="1" ht="18.75" customHeight="1" thickBot="1" x14ac:dyDescent="0.3">
      <c r="A67" s="20"/>
      <c r="B67" s="20">
        <v>19</v>
      </c>
      <c r="C67" s="20" t="s">
        <v>84</v>
      </c>
      <c r="D67" s="20">
        <v>2000</v>
      </c>
      <c r="E67" s="20" t="s">
        <v>69</v>
      </c>
      <c r="F67" s="22">
        <v>1310</v>
      </c>
      <c r="G67" s="20">
        <v>23100000</v>
      </c>
      <c r="H67" s="23">
        <v>385</v>
      </c>
      <c r="I67" s="24" t="s">
        <v>28</v>
      </c>
      <c r="J67" s="74"/>
      <c r="K67" s="26"/>
      <c r="L67" s="26"/>
      <c r="M67" s="26"/>
      <c r="N67" s="31"/>
      <c r="O67" s="36"/>
      <c r="P67" s="18"/>
      <c r="Q67" s="16" t="str">
        <f t="shared" si="1"/>
        <v/>
      </c>
    </row>
    <row r="68" spans="1:17" customFormat="1" ht="18.75" customHeight="1" thickTop="1" x14ac:dyDescent="0.25">
      <c r="A68" s="65">
        <v>2003</v>
      </c>
      <c r="B68" s="65">
        <v>13</v>
      </c>
      <c r="C68" s="65" t="s">
        <v>85</v>
      </c>
      <c r="D68" s="65">
        <v>1986</v>
      </c>
      <c r="E68" s="65" t="s">
        <v>137</v>
      </c>
      <c r="F68" s="66">
        <v>0.33400000000000002</v>
      </c>
      <c r="G68" s="65">
        <v>49771</v>
      </c>
      <c r="H68" s="67">
        <v>1.95</v>
      </c>
      <c r="I68" s="68"/>
      <c r="J68" s="75"/>
      <c r="K68" s="69">
        <v>4</v>
      </c>
      <c r="L68" s="69">
        <v>87</v>
      </c>
      <c r="M68" s="69">
        <v>80</v>
      </c>
      <c r="N68" s="70"/>
      <c r="O68" s="71"/>
      <c r="P68" s="18"/>
      <c r="Q68" s="16">
        <f t="shared" si="1"/>
        <v>0</v>
      </c>
    </row>
    <row r="69" spans="1:17" customFormat="1" ht="18.75" customHeight="1" x14ac:dyDescent="0.25">
      <c r="A69" s="20">
        <v>24</v>
      </c>
      <c r="B69" s="20">
        <v>14</v>
      </c>
      <c r="C69" s="20" t="s">
        <v>86</v>
      </c>
      <c r="D69" s="20">
        <v>1986</v>
      </c>
      <c r="E69" s="20" t="s">
        <v>137</v>
      </c>
      <c r="F69" s="22">
        <v>0.377</v>
      </c>
      <c r="G69" s="20">
        <v>53796</v>
      </c>
      <c r="H69" s="23">
        <v>2.1</v>
      </c>
      <c r="I69" s="24"/>
      <c r="J69" s="74"/>
      <c r="K69" s="26">
        <v>4</v>
      </c>
      <c r="L69" s="26">
        <v>87</v>
      </c>
      <c r="M69" s="26">
        <v>80</v>
      </c>
      <c r="N69" s="31"/>
      <c r="O69" s="36"/>
      <c r="P69" s="18"/>
      <c r="Q69" s="16">
        <f t="shared" si="1"/>
        <v>0</v>
      </c>
    </row>
    <row r="70" spans="1:17" customFormat="1" ht="18.75" customHeight="1" x14ac:dyDescent="0.25">
      <c r="A70" s="20"/>
      <c r="B70" s="20">
        <v>15</v>
      </c>
      <c r="C70" s="20" t="s">
        <v>87</v>
      </c>
      <c r="D70" s="20">
        <v>1986</v>
      </c>
      <c r="E70" s="20" t="s">
        <v>88</v>
      </c>
      <c r="F70" s="22">
        <v>0.435</v>
      </c>
      <c r="G70" s="20">
        <v>59173</v>
      </c>
      <c r="H70" s="23">
        <v>2.31</v>
      </c>
      <c r="I70" s="24"/>
      <c r="J70" s="74"/>
      <c r="K70" s="26">
        <v>4</v>
      </c>
      <c r="L70" s="26">
        <v>87</v>
      </c>
      <c r="M70" s="26">
        <v>80</v>
      </c>
      <c r="N70" s="31"/>
      <c r="O70" s="36"/>
      <c r="P70" s="18"/>
      <c r="Q70" s="16">
        <f t="shared" si="1"/>
        <v>0</v>
      </c>
    </row>
    <row r="71" spans="1:17" customFormat="1" ht="18.75" customHeight="1" x14ac:dyDescent="0.25">
      <c r="A71" s="20"/>
      <c r="B71" s="20">
        <v>9</v>
      </c>
      <c r="C71" s="20" t="s">
        <v>89</v>
      </c>
      <c r="D71" s="20">
        <v>1986</v>
      </c>
      <c r="E71" s="20" t="s">
        <v>123</v>
      </c>
      <c r="F71" s="22">
        <v>0.46400000000000002</v>
      </c>
      <c r="G71" s="20">
        <v>61777</v>
      </c>
      <c r="H71" s="23">
        <v>2.42</v>
      </c>
      <c r="I71" s="24"/>
      <c r="J71" s="74"/>
      <c r="K71" s="26">
        <v>4</v>
      </c>
      <c r="L71" s="26">
        <v>87</v>
      </c>
      <c r="M71" s="26">
        <v>80</v>
      </c>
      <c r="N71" s="31"/>
      <c r="O71" s="36"/>
      <c r="P71" s="18"/>
      <c r="Q71" s="16">
        <f t="shared" ref="Q71:Q99" si="2">IF(M71="","",IF(ISNUMBER(FIND("-",M71)),LEFT(M71,FIND("-",M71)-1)-RIGHT(M71,LEN(M71)-FIND("-",M71)),0))</f>
        <v>0</v>
      </c>
    </row>
    <row r="72" spans="1:17" customFormat="1" ht="18.75" customHeight="1" x14ac:dyDescent="0.25">
      <c r="A72" s="20"/>
      <c r="B72" s="20">
        <v>12</v>
      </c>
      <c r="C72" s="20" t="s">
        <v>90</v>
      </c>
      <c r="D72" s="20">
        <v>1986</v>
      </c>
      <c r="E72" s="20" t="s">
        <v>123</v>
      </c>
      <c r="F72" s="22">
        <v>0.47399999999999998</v>
      </c>
      <c r="G72" s="20">
        <v>62676</v>
      </c>
      <c r="H72" s="23">
        <v>2.4500000000000002</v>
      </c>
      <c r="I72" s="24"/>
      <c r="J72" s="74"/>
      <c r="K72" s="26">
        <v>4</v>
      </c>
      <c r="L72" s="26">
        <v>87</v>
      </c>
      <c r="M72" s="26">
        <v>80</v>
      </c>
      <c r="N72" s="31"/>
      <c r="O72" s="36"/>
      <c r="P72" s="18"/>
      <c r="Q72" s="16">
        <f t="shared" si="2"/>
        <v>0</v>
      </c>
    </row>
    <row r="73" spans="1:17" customFormat="1" ht="18.75" customHeight="1" x14ac:dyDescent="0.25">
      <c r="A73" s="20"/>
      <c r="B73" s="20">
        <v>8</v>
      </c>
      <c r="C73" s="20" t="s">
        <v>91</v>
      </c>
      <c r="D73" s="20">
        <v>1986</v>
      </c>
      <c r="E73" s="20" t="s">
        <v>123</v>
      </c>
      <c r="F73" s="22">
        <v>0.496</v>
      </c>
      <c r="G73" s="20">
        <v>64352</v>
      </c>
      <c r="H73" s="23">
        <v>2.52</v>
      </c>
      <c r="I73" s="24"/>
      <c r="J73" s="74"/>
      <c r="K73" s="26">
        <v>4</v>
      </c>
      <c r="L73" s="26">
        <v>87</v>
      </c>
      <c r="M73" s="26">
        <v>80</v>
      </c>
      <c r="N73" s="31"/>
      <c r="O73" s="36"/>
      <c r="P73" s="18"/>
      <c r="Q73" s="16">
        <f t="shared" si="2"/>
        <v>0</v>
      </c>
    </row>
    <row r="74" spans="1:17" customFormat="1" ht="18.75" customHeight="1" x14ac:dyDescent="0.25">
      <c r="A74" s="20"/>
      <c r="B74" s="20">
        <v>7</v>
      </c>
      <c r="C74" s="20" t="s">
        <v>92</v>
      </c>
      <c r="D74" s="20">
        <v>1986</v>
      </c>
      <c r="E74" s="20" t="s">
        <v>123</v>
      </c>
      <c r="F74" s="22">
        <v>0.51300000000000001</v>
      </c>
      <c r="G74" s="20">
        <v>66085</v>
      </c>
      <c r="H74" s="23">
        <v>2.58</v>
      </c>
      <c r="I74" s="24"/>
      <c r="J74" s="74"/>
      <c r="K74" s="26">
        <v>4</v>
      </c>
      <c r="L74" s="26">
        <v>87</v>
      </c>
      <c r="M74" s="26">
        <v>80</v>
      </c>
      <c r="N74" s="31"/>
      <c r="O74" s="36"/>
      <c r="P74" s="18"/>
      <c r="Q74" s="16">
        <f t="shared" si="2"/>
        <v>0</v>
      </c>
    </row>
    <row r="75" spans="1:17" customFormat="1" ht="18.75" customHeight="1" x14ac:dyDescent="0.25">
      <c r="A75" s="20"/>
      <c r="B75" s="20">
        <v>10</v>
      </c>
      <c r="C75" s="20" t="s">
        <v>93</v>
      </c>
      <c r="D75" s="20">
        <v>1986</v>
      </c>
      <c r="E75" s="20" t="s">
        <v>123</v>
      </c>
      <c r="F75" s="22">
        <v>0.55800000000000005</v>
      </c>
      <c r="G75" s="20">
        <v>69942</v>
      </c>
      <c r="H75" s="23">
        <v>2.73</v>
      </c>
      <c r="I75" s="24"/>
      <c r="J75" s="74"/>
      <c r="K75" s="26">
        <v>4</v>
      </c>
      <c r="L75" s="26">
        <v>87</v>
      </c>
      <c r="M75" s="26">
        <v>80</v>
      </c>
      <c r="N75" s="31"/>
      <c r="O75" s="36"/>
      <c r="P75" s="18"/>
      <c r="Q75" s="16">
        <f t="shared" si="2"/>
        <v>0</v>
      </c>
    </row>
    <row r="76" spans="1:17" customFormat="1" ht="18.75" customHeight="1" x14ac:dyDescent="0.25">
      <c r="A76" s="20"/>
      <c r="B76" s="20">
        <v>11</v>
      </c>
      <c r="C76" s="20" t="s">
        <v>94</v>
      </c>
      <c r="D76" s="20">
        <v>1986</v>
      </c>
      <c r="E76" s="20" t="s">
        <v>123</v>
      </c>
      <c r="F76" s="22">
        <v>0.624</v>
      </c>
      <c r="G76" s="20">
        <v>75258</v>
      </c>
      <c r="H76" s="23">
        <v>2.94</v>
      </c>
      <c r="I76" s="24"/>
      <c r="J76" s="74"/>
      <c r="K76" s="26">
        <v>4</v>
      </c>
      <c r="L76" s="26">
        <v>87</v>
      </c>
      <c r="M76" s="26">
        <v>80</v>
      </c>
      <c r="N76" s="31"/>
      <c r="O76" s="36"/>
      <c r="P76" s="18"/>
      <c r="Q76" s="16">
        <f t="shared" si="2"/>
        <v>0</v>
      </c>
    </row>
    <row r="77" spans="1:17" customFormat="1" ht="18.75" customHeight="1" x14ac:dyDescent="0.25">
      <c r="A77" s="20"/>
      <c r="B77" s="20"/>
      <c r="C77" s="20" t="s">
        <v>95</v>
      </c>
      <c r="D77" s="20">
        <v>2003</v>
      </c>
      <c r="E77" s="20" t="s">
        <v>45</v>
      </c>
      <c r="F77" s="22"/>
      <c r="G77" s="20"/>
      <c r="H77" s="23"/>
      <c r="I77" s="24"/>
      <c r="J77" s="74"/>
      <c r="K77" s="26"/>
      <c r="L77" s="26"/>
      <c r="M77" s="26"/>
      <c r="N77" s="31"/>
      <c r="O77" s="36"/>
      <c r="P77" s="18"/>
      <c r="Q77" s="16" t="str">
        <f t="shared" si="2"/>
        <v/>
      </c>
    </row>
    <row r="78" spans="1:17" customFormat="1" ht="18.75" customHeight="1" x14ac:dyDescent="0.25">
      <c r="A78" s="20"/>
      <c r="B78" s="20"/>
      <c r="C78" s="20" t="s">
        <v>96</v>
      </c>
      <c r="D78" s="20">
        <v>2003</v>
      </c>
      <c r="E78" s="20" t="s">
        <v>45</v>
      </c>
      <c r="F78" s="22"/>
      <c r="G78" s="20"/>
      <c r="H78" s="23"/>
      <c r="I78" s="24"/>
      <c r="J78" s="74"/>
      <c r="K78" s="26"/>
      <c r="L78" s="26"/>
      <c r="M78" s="26"/>
      <c r="N78" s="31"/>
      <c r="O78" s="36"/>
      <c r="P78" s="18"/>
      <c r="Q78" s="16" t="str">
        <f t="shared" si="2"/>
        <v/>
      </c>
    </row>
    <row r="79" spans="1:17" customFormat="1" ht="18.75" customHeight="1" x14ac:dyDescent="0.25">
      <c r="A79" s="20"/>
      <c r="B79" s="20">
        <v>18</v>
      </c>
      <c r="C79" s="20" t="s">
        <v>97</v>
      </c>
      <c r="D79" s="20">
        <v>1999</v>
      </c>
      <c r="E79" s="20" t="s">
        <v>98</v>
      </c>
      <c r="F79" s="22">
        <v>0.63700000000000001</v>
      </c>
      <c r="G79" s="20">
        <v>76416</v>
      </c>
      <c r="H79" s="23">
        <v>2.99</v>
      </c>
      <c r="I79" s="24"/>
      <c r="J79" s="74"/>
      <c r="K79" s="26"/>
      <c r="L79" s="26"/>
      <c r="M79" s="26"/>
      <c r="N79" s="31"/>
      <c r="O79" s="36"/>
      <c r="P79" s="18"/>
      <c r="Q79" s="16" t="str">
        <f t="shared" si="2"/>
        <v/>
      </c>
    </row>
    <row r="80" spans="1:17" customFormat="1" ht="18.75" customHeight="1" x14ac:dyDescent="0.25">
      <c r="A80" s="20"/>
      <c r="B80" s="20">
        <v>6</v>
      </c>
      <c r="C80" s="20" t="s">
        <v>99</v>
      </c>
      <c r="D80" s="20">
        <v>1985</v>
      </c>
      <c r="E80" s="20" t="s">
        <v>123</v>
      </c>
      <c r="F80" s="22">
        <v>0.76100000000000001</v>
      </c>
      <c r="G80" s="20">
        <v>86000</v>
      </c>
      <c r="H80" s="23">
        <v>3.36</v>
      </c>
      <c r="I80" s="24"/>
      <c r="J80" s="74"/>
      <c r="K80" s="26">
        <v>4</v>
      </c>
      <c r="L80" s="26">
        <v>87</v>
      </c>
      <c r="M80" s="26">
        <v>80</v>
      </c>
      <c r="N80" s="31"/>
      <c r="O80" s="36"/>
      <c r="P80" s="18"/>
      <c r="Q80" s="16">
        <f t="shared" si="2"/>
        <v>0</v>
      </c>
    </row>
    <row r="81" spans="1:17" customFormat="1" ht="18.75" customHeight="1" x14ac:dyDescent="0.25">
      <c r="A81" s="20"/>
      <c r="B81" s="20">
        <v>5</v>
      </c>
      <c r="C81" s="20" t="s">
        <v>100</v>
      </c>
      <c r="D81" s="20">
        <v>1948</v>
      </c>
      <c r="E81" s="20" t="s">
        <v>101</v>
      </c>
      <c r="F81" s="22">
        <v>1.4139999999999999</v>
      </c>
      <c r="G81" s="20">
        <v>129900</v>
      </c>
      <c r="H81" s="23">
        <v>5.07</v>
      </c>
      <c r="I81" s="24">
        <v>4.22</v>
      </c>
      <c r="J81" s="74">
        <v>2.7E-2</v>
      </c>
      <c r="K81" s="26">
        <v>4</v>
      </c>
      <c r="L81" s="26">
        <v>81</v>
      </c>
      <c r="M81" s="26">
        <v>84</v>
      </c>
      <c r="N81" s="31">
        <v>3.4E+22</v>
      </c>
      <c r="O81" s="36">
        <v>4.0000000000000002E-4</v>
      </c>
      <c r="P81" s="18"/>
      <c r="Q81" s="16">
        <f t="shared" si="2"/>
        <v>0</v>
      </c>
    </row>
    <row r="82" spans="1:17" customFormat="1" ht="18.75" customHeight="1" x14ac:dyDescent="0.25">
      <c r="A82" s="20"/>
      <c r="B82" s="20">
        <v>1</v>
      </c>
      <c r="C82" s="20" t="s">
        <v>102</v>
      </c>
      <c r="D82" s="20">
        <v>1851</v>
      </c>
      <c r="E82" s="20" t="s">
        <v>103</v>
      </c>
      <c r="F82" s="22">
        <v>2.52</v>
      </c>
      <c r="G82" s="20">
        <v>191239</v>
      </c>
      <c r="H82" s="23">
        <v>7.48</v>
      </c>
      <c r="I82" s="24">
        <v>0.31</v>
      </c>
      <c r="J82" s="74">
        <v>3.0000000000000001E-3</v>
      </c>
      <c r="K82" s="26">
        <v>4</v>
      </c>
      <c r="L82" s="26">
        <v>79</v>
      </c>
      <c r="M82" s="26">
        <v>86</v>
      </c>
      <c r="N82" s="31">
        <v>6.7000000000000002E+23</v>
      </c>
      <c r="O82" s="36">
        <v>9.1000000000000004E-3</v>
      </c>
      <c r="P82" s="18"/>
      <c r="Q82" s="16">
        <f t="shared" si="2"/>
        <v>0</v>
      </c>
    </row>
    <row r="83" spans="1:17" customFormat="1" ht="18.75" customHeight="1" x14ac:dyDescent="0.25">
      <c r="A83" s="20"/>
      <c r="B83" s="20">
        <v>2</v>
      </c>
      <c r="C83" s="20" t="s">
        <v>104</v>
      </c>
      <c r="D83" s="20">
        <v>1851</v>
      </c>
      <c r="E83" s="20" t="s">
        <v>103</v>
      </c>
      <c r="F83" s="22">
        <v>4.1440000000000001</v>
      </c>
      <c r="G83" s="20">
        <v>265969</v>
      </c>
      <c r="H83" s="23">
        <v>10.41</v>
      </c>
      <c r="I83" s="24">
        <v>0.36</v>
      </c>
      <c r="J83" s="74">
        <v>5.0000000000000001E-3</v>
      </c>
      <c r="K83" s="26">
        <v>4</v>
      </c>
      <c r="L83" s="26">
        <v>85</v>
      </c>
      <c r="M83" s="26">
        <v>86</v>
      </c>
      <c r="N83" s="31">
        <v>7.5999999999999995E+23</v>
      </c>
      <c r="O83" s="36">
        <v>1.03E-2</v>
      </c>
      <c r="P83" s="18"/>
      <c r="Q83" s="16">
        <f t="shared" si="2"/>
        <v>0</v>
      </c>
    </row>
    <row r="84" spans="1:17" customFormat="1" ht="18.75" customHeight="1" x14ac:dyDescent="0.25">
      <c r="A84" s="20"/>
      <c r="B84" s="20">
        <v>3</v>
      </c>
      <c r="C84" s="20" t="s">
        <v>105</v>
      </c>
      <c r="D84" s="20">
        <v>1787</v>
      </c>
      <c r="E84" s="20" t="s">
        <v>54</v>
      </c>
      <c r="F84" s="22">
        <v>8.7059999999999995</v>
      </c>
      <c r="G84" s="20">
        <v>435844</v>
      </c>
      <c r="H84" s="23">
        <v>17.05</v>
      </c>
      <c r="I84" s="24">
        <v>0.14000000000000001</v>
      </c>
      <c r="J84" s="74">
        <v>2E-3</v>
      </c>
      <c r="K84" s="26">
        <v>4</v>
      </c>
      <c r="L84" s="26">
        <v>83</v>
      </c>
      <c r="M84" s="26">
        <v>86</v>
      </c>
      <c r="N84" s="31">
        <v>1.1999999999999999E+24</v>
      </c>
      <c r="O84" s="36">
        <v>1.6299999999999999E-2</v>
      </c>
      <c r="P84" s="18"/>
      <c r="Q84" s="16">
        <f t="shared" si="2"/>
        <v>0</v>
      </c>
    </row>
    <row r="85" spans="1:17" customFormat="1" ht="18.75" customHeight="1" x14ac:dyDescent="0.25">
      <c r="A85" s="20"/>
      <c r="B85" s="20">
        <v>4</v>
      </c>
      <c r="C85" s="20" t="s">
        <v>106</v>
      </c>
      <c r="D85" s="20">
        <v>1787</v>
      </c>
      <c r="E85" s="20" t="s">
        <v>54</v>
      </c>
      <c r="F85" s="22">
        <v>13.462999999999999</v>
      </c>
      <c r="G85" s="20">
        <v>582596</v>
      </c>
      <c r="H85" s="23">
        <v>22.79</v>
      </c>
      <c r="I85" s="24">
        <v>0.1</v>
      </c>
      <c r="J85" s="74">
        <v>1E-3</v>
      </c>
      <c r="K85" s="26">
        <v>4</v>
      </c>
      <c r="L85" s="26">
        <v>84</v>
      </c>
      <c r="M85" s="26">
        <v>86</v>
      </c>
      <c r="N85" s="31">
        <v>8.1999999999999991E+24</v>
      </c>
      <c r="O85" s="36">
        <v>0.1115</v>
      </c>
      <c r="P85" s="18"/>
      <c r="Q85" s="16">
        <f t="shared" si="2"/>
        <v>0</v>
      </c>
    </row>
    <row r="86" spans="1:17" customFormat="1" ht="18.75" customHeight="1" x14ac:dyDescent="0.25">
      <c r="A86" s="20"/>
      <c r="B86" s="20">
        <v>16</v>
      </c>
      <c r="C86" s="20" t="s">
        <v>107</v>
      </c>
      <c r="D86" s="20">
        <v>1997</v>
      </c>
      <c r="E86" s="20" t="s">
        <v>69</v>
      </c>
      <c r="F86" s="22">
        <v>579</v>
      </c>
      <c r="G86" s="20">
        <v>7230000</v>
      </c>
      <c r="H86" s="23">
        <v>282.8</v>
      </c>
      <c r="I86" s="24">
        <v>149</v>
      </c>
      <c r="J86" s="74">
        <v>0.2</v>
      </c>
      <c r="K86" s="26"/>
      <c r="L86" s="26"/>
      <c r="M86" s="26"/>
      <c r="N86" s="31"/>
      <c r="O86" s="36"/>
      <c r="P86" s="18"/>
      <c r="Q86" s="16" t="str">
        <f t="shared" si="2"/>
        <v/>
      </c>
    </row>
    <row r="87" spans="1:17" customFormat="1" ht="18.75" customHeight="1" x14ac:dyDescent="0.25">
      <c r="A87" s="20"/>
      <c r="B87" s="20">
        <v>20</v>
      </c>
      <c r="C87" s="20" t="s">
        <v>108</v>
      </c>
      <c r="D87" s="20">
        <v>1999</v>
      </c>
      <c r="E87" s="20" t="s">
        <v>69</v>
      </c>
      <c r="F87" s="22">
        <v>674</v>
      </c>
      <c r="G87" s="20">
        <v>7979000</v>
      </c>
      <c r="H87" s="23">
        <v>312.12</v>
      </c>
      <c r="I87" s="24" t="s">
        <v>28</v>
      </c>
      <c r="J87" s="74"/>
      <c r="K87" s="26"/>
      <c r="L87" s="26"/>
      <c r="M87" s="26"/>
      <c r="N87" s="31"/>
      <c r="O87" s="36"/>
      <c r="P87" s="18"/>
      <c r="Q87" s="16" t="str">
        <f t="shared" si="2"/>
        <v/>
      </c>
    </row>
    <row r="88" spans="1:17" customFormat="1" ht="18.75" customHeight="1" x14ac:dyDescent="0.25">
      <c r="A88" s="20"/>
      <c r="B88" s="20">
        <v>17</v>
      </c>
      <c r="C88" s="20" t="s">
        <v>109</v>
      </c>
      <c r="D88" s="20">
        <v>1997</v>
      </c>
      <c r="E88" s="20" t="s">
        <v>24</v>
      </c>
      <c r="F88" s="22">
        <v>1283</v>
      </c>
      <c r="G88" s="20">
        <v>12178000</v>
      </c>
      <c r="H88" s="23">
        <v>476.37</v>
      </c>
      <c r="I88" s="24">
        <v>138</v>
      </c>
      <c r="J88" s="74"/>
      <c r="K88" s="26"/>
      <c r="L88" s="26"/>
      <c r="M88" s="26"/>
      <c r="N88" s="31"/>
      <c r="O88" s="36"/>
      <c r="P88" s="18"/>
      <c r="Q88" s="16" t="str">
        <f t="shared" si="2"/>
        <v/>
      </c>
    </row>
    <row r="89" spans="1:17" customFormat="1" ht="18.75" customHeight="1" x14ac:dyDescent="0.25">
      <c r="A89" s="20"/>
      <c r="B89" s="20">
        <v>21</v>
      </c>
      <c r="C89" s="20" t="s">
        <v>110</v>
      </c>
      <c r="D89" s="20">
        <v>1999</v>
      </c>
      <c r="E89" s="20" t="s">
        <v>79</v>
      </c>
      <c r="F89" s="22">
        <v>2037</v>
      </c>
      <c r="G89" s="20">
        <v>16665000</v>
      </c>
      <c r="H89" s="23">
        <v>651.89</v>
      </c>
      <c r="I89" s="24" t="s">
        <v>28</v>
      </c>
      <c r="J89" s="74"/>
      <c r="K89" s="26"/>
      <c r="L89" s="26"/>
      <c r="M89" s="26"/>
      <c r="N89" s="31"/>
      <c r="O89" s="36"/>
      <c r="P89" s="18"/>
      <c r="Q89" s="16" t="str">
        <f t="shared" si="2"/>
        <v/>
      </c>
    </row>
    <row r="90" spans="1:17" customFormat="1" ht="18.75" customHeight="1" thickBot="1" x14ac:dyDescent="0.3">
      <c r="A90" s="20"/>
      <c r="B90" s="20">
        <v>19</v>
      </c>
      <c r="C90" s="20" t="s">
        <v>111</v>
      </c>
      <c r="D90" s="20">
        <v>1999</v>
      </c>
      <c r="E90" s="20" t="s">
        <v>71</v>
      </c>
      <c r="F90" s="22">
        <v>2273</v>
      </c>
      <c r="G90" s="20">
        <v>17879000</v>
      </c>
      <c r="H90" s="23">
        <v>699.4</v>
      </c>
      <c r="I90" s="24" t="s">
        <v>28</v>
      </c>
      <c r="J90" s="74"/>
      <c r="K90" s="26"/>
      <c r="L90" s="26"/>
      <c r="M90" s="26"/>
      <c r="N90" s="31"/>
      <c r="O90" s="36"/>
      <c r="P90" s="18"/>
      <c r="Q90" s="16" t="str">
        <f t="shared" si="2"/>
        <v/>
      </c>
    </row>
    <row r="91" spans="1:17" customFormat="1" ht="18.75" customHeight="1" thickTop="1" x14ac:dyDescent="0.25">
      <c r="A91" s="65">
        <v>2003</v>
      </c>
      <c r="B91" s="65">
        <v>8</v>
      </c>
      <c r="C91" s="65" t="s">
        <v>112</v>
      </c>
      <c r="D91" s="65">
        <v>1989</v>
      </c>
      <c r="E91" s="65" t="s">
        <v>137</v>
      </c>
      <c r="F91" s="66">
        <v>0.29599999999999999</v>
      </c>
      <c r="G91" s="65">
        <v>48230</v>
      </c>
      <c r="H91" s="67">
        <v>1.94</v>
      </c>
      <c r="I91" s="68">
        <v>4.74</v>
      </c>
      <c r="J91" s="75">
        <v>2.9999999999999997E-4</v>
      </c>
      <c r="K91" s="69">
        <v>0</v>
      </c>
      <c r="L91" s="69"/>
      <c r="M91" s="69"/>
      <c r="N91" s="70">
        <v>9.9E+19</v>
      </c>
      <c r="O91" s="71">
        <v>1.3E-6</v>
      </c>
      <c r="P91" s="18"/>
      <c r="Q91" s="16" t="str">
        <f t="shared" si="2"/>
        <v/>
      </c>
    </row>
    <row r="92" spans="1:17" customFormat="1" ht="18.75" customHeight="1" x14ac:dyDescent="0.25">
      <c r="A92" s="20">
        <v>11</v>
      </c>
      <c r="B92" s="20">
        <v>7</v>
      </c>
      <c r="C92" s="20" t="s">
        <v>113</v>
      </c>
      <c r="D92" s="20">
        <v>1989</v>
      </c>
      <c r="E92" s="20" t="s">
        <v>137</v>
      </c>
      <c r="F92" s="22">
        <v>0.313</v>
      </c>
      <c r="G92" s="20">
        <v>50020</v>
      </c>
      <c r="H92" s="23">
        <v>2.02</v>
      </c>
      <c r="I92" s="24">
        <v>0.21</v>
      </c>
      <c r="J92" s="74">
        <v>2.0000000000000001E-4</v>
      </c>
      <c r="K92" s="26">
        <v>0</v>
      </c>
      <c r="L92" s="26"/>
      <c r="M92" s="26"/>
      <c r="N92" s="31">
        <v>3.2E+20</v>
      </c>
      <c r="O92" s="36">
        <v>4.3000000000000003E-6</v>
      </c>
      <c r="P92" s="18"/>
      <c r="Q92" s="16" t="str">
        <f t="shared" si="2"/>
        <v/>
      </c>
    </row>
    <row r="93" spans="1:17" customFormat="1" ht="18.75" customHeight="1" x14ac:dyDescent="0.25">
      <c r="A93" s="20"/>
      <c r="B93" s="20">
        <v>5</v>
      </c>
      <c r="C93" s="20" t="s">
        <v>114</v>
      </c>
      <c r="D93" s="20">
        <v>1989</v>
      </c>
      <c r="E93" s="20" t="s">
        <v>123</v>
      </c>
      <c r="F93" s="22">
        <v>0.33300000000000002</v>
      </c>
      <c r="G93" s="20">
        <v>52530</v>
      </c>
      <c r="H93" s="23">
        <v>2.12</v>
      </c>
      <c r="I93" s="24">
        <v>7.0000000000000007E-2</v>
      </c>
      <c r="J93" s="74">
        <v>1E-4</v>
      </c>
      <c r="K93" s="26">
        <v>0</v>
      </c>
      <c r="L93" s="26"/>
      <c r="M93" s="26"/>
      <c r="N93" s="31">
        <v>2.1E+21</v>
      </c>
      <c r="O93" s="36">
        <v>2.8500000000000002E-5</v>
      </c>
      <c r="P93" s="18"/>
      <c r="Q93" s="16" t="str">
        <f t="shared" si="2"/>
        <v/>
      </c>
    </row>
    <row r="94" spans="1:17" customFormat="1" ht="18.75" customHeight="1" x14ac:dyDescent="0.25">
      <c r="A94" s="20"/>
      <c r="B94" s="20">
        <v>6</v>
      </c>
      <c r="C94" s="20" t="s">
        <v>115</v>
      </c>
      <c r="D94" s="20">
        <v>1989</v>
      </c>
      <c r="E94" s="20" t="s">
        <v>123</v>
      </c>
      <c r="F94" s="22">
        <v>0.42899999999999999</v>
      </c>
      <c r="G94" s="20">
        <v>61950</v>
      </c>
      <c r="H94" s="23">
        <v>2.5</v>
      </c>
      <c r="I94" s="24">
        <v>0.05</v>
      </c>
      <c r="J94" s="74">
        <v>1E-4</v>
      </c>
      <c r="K94" s="26">
        <v>0</v>
      </c>
      <c r="L94" s="26"/>
      <c r="M94" s="26"/>
      <c r="N94" s="31">
        <v>3.7E+21</v>
      </c>
      <c r="O94" s="36">
        <v>5.0300000000000003E-5</v>
      </c>
      <c r="P94" s="18"/>
      <c r="Q94" s="16" t="str">
        <f t="shared" si="2"/>
        <v/>
      </c>
    </row>
    <row r="95" spans="1:17" customFormat="1" ht="18.75" customHeight="1" x14ac:dyDescent="0.25">
      <c r="A95" s="20"/>
      <c r="B95" s="20">
        <v>4</v>
      </c>
      <c r="C95" s="20" t="s">
        <v>116</v>
      </c>
      <c r="D95" s="20">
        <v>1989</v>
      </c>
      <c r="E95" s="20" t="s">
        <v>138</v>
      </c>
      <c r="F95" s="22">
        <v>0.55400000000000005</v>
      </c>
      <c r="G95" s="20">
        <v>73550</v>
      </c>
      <c r="H95" s="23">
        <v>2.97</v>
      </c>
      <c r="I95" s="24">
        <v>0.2</v>
      </c>
      <c r="J95" s="74">
        <v>1.4E-3</v>
      </c>
      <c r="K95" s="26">
        <v>0</v>
      </c>
      <c r="L95" s="26"/>
      <c r="M95" s="26"/>
      <c r="N95" s="31">
        <v>4.3E+21</v>
      </c>
      <c r="O95" s="36">
        <v>5.8499999999999999E-5</v>
      </c>
      <c r="P95" s="18"/>
      <c r="Q95" s="16" t="str">
        <f t="shared" si="2"/>
        <v/>
      </c>
    </row>
    <row r="96" spans="1:17" customFormat="1" ht="18.75" customHeight="1" x14ac:dyDescent="0.25">
      <c r="A96" s="20"/>
      <c r="B96" s="20">
        <v>3</v>
      </c>
      <c r="C96" s="20" t="s">
        <v>117</v>
      </c>
      <c r="D96" s="20">
        <v>1989</v>
      </c>
      <c r="E96" s="20" t="s">
        <v>123</v>
      </c>
      <c r="F96" s="22">
        <v>1.121</v>
      </c>
      <c r="G96" s="20">
        <v>117640</v>
      </c>
      <c r="H96" s="23">
        <v>4.75</v>
      </c>
      <c r="I96" s="24">
        <v>0.06</v>
      </c>
      <c r="J96" s="74">
        <v>4.0000000000000002E-4</v>
      </c>
      <c r="K96" s="26">
        <v>0</v>
      </c>
      <c r="L96" s="26"/>
      <c r="M96" s="26"/>
      <c r="N96" s="31">
        <v>4E+22</v>
      </c>
      <c r="O96" s="36">
        <v>5.442E-4</v>
      </c>
      <c r="P96" s="18"/>
      <c r="Q96" s="16" t="str">
        <f t="shared" si="2"/>
        <v/>
      </c>
    </row>
    <row r="97" spans="1:17" customFormat="1" ht="18.75" customHeight="1" x14ac:dyDescent="0.25">
      <c r="A97" s="20"/>
      <c r="B97" s="20">
        <v>1</v>
      </c>
      <c r="C97" s="20" t="s">
        <v>118</v>
      </c>
      <c r="D97" s="20">
        <v>1846</v>
      </c>
      <c r="E97" s="20" t="s">
        <v>103</v>
      </c>
      <c r="F97" s="22">
        <v>5.8769999999999998</v>
      </c>
      <c r="G97" s="20">
        <v>354800</v>
      </c>
      <c r="H97" s="23">
        <v>14.33</v>
      </c>
      <c r="I97" s="24">
        <v>157</v>
      </c>
      <c r="J97" s="74">
        <v>1E-3</v>
      </c>
      <c r="K97" s="26">
        <v>0</v>
      </c>
      <c r="L97" s="26">
        <v>65</v>
      </c>
      <c r="M97" s="26">
        <v>34.5</v>
      </c>
      <c r="N97" s="31">
        <v>5.7000000000000005E+25</v>
      </c>
      <c r="O97" s="36">
        <v>0.77500000000000002</v>
      </c>
      <c r="P97" s="18"/>
      <c r="Q97" s="16">
        <f t="shared" si="2"/>
        <v>0</v>
      </c>
    </row>
    <row r="98" spans="1:17" customFormat="1" ht="18.75" customHeight="1" x14ac:dyDescent="0.25">
      <c r="A98" s="20"/>
      <c r="B98" s="20">
        <v>2</v>
      </c>
      <c r="C98" s="20" t="s">
        <v>119</v>
      </c>
      <c r="D98" s="20">
        <v>1949</v>
      </c>
      <c r="E98" s="20" t="s">
        <v>101</v>
      </c>
      <c r="F98" s="22">
        <v>360.13499999999999</v>
      </c>
      <c r="G98" s="20">
        <v>5513000</v>
      </c>
      <c r="H98" s="23">
        <v>222.75</v>
      </c>
      <c r="I98" s="24">
        <v>29</v>
      </c>
      <c r="J98" s="74">
        <v>0.75</v>
      </c>
      <c r="K98" s="26">
        <v>0</v>
      </c>
      <c r="L98" s="26">
        <v>65</v>
      </c>
      <c r="M98" s="26"/>
      <c r="N98" s="31"/>
      <c r="O98" s="36"/>
      <c r="P98" s="18"/>
      <c r="Q98" s="16" t="str">
        <f t="shared" si="2"/>
        <v/>
      </c>
    </row>
    <row r="99" spans="1:17" customFormat="1" ht="18.75" customHeight="1" thickBot="1" x14ac:dyDescent="0.3">
      <c r="A99" s="51">
        <v>1</v>
      </c>
      <c r="B99" s="51"/>
      <c r="C99" s="51" t="s">
        <v>120</v>
      </c>
      <c r="D99" s="51">
        <v>1978</v>
      </c>
      <c r="E99" s="51" t="s">
        <v>121</v>
      </c>
      <c r="F99" s="52">
        <v>6.3869999999999996</v>
      </c>
      <c r="G99" s="51">
        <v>19640</v>
      </c>
      <c r="H99" s="53">
        <v>17.059999999999999</v>
      </c>
      <c r="I99" s="54">
        <v>0</v>
      </c>
      <c r="J99" s="76">
        <v>1E-4</v>
      </c>
      <c r="K99" s="55">
        <v>15</v>
      </c>
      <c r="L99" s="55">
        <v>55</v>
      </c>
      <c r="M99" s="55"/>
      <c r="N99" s="56">
        <v>1.22E+24</v>
      </c>
      <c r="O99" s="57">
        <v>1.66E-2</v>
      </c>
      <c r="P99" s="18"/>
      <c r="Q99" s="16" t="str">
        <f t="shared" si="2"/>
        <v/>
      </c>
    </row>
    <row r="100" spans="1:17" ht="15" customHeight="1" thickTop="1" x14ac:dyDescent="0.25">
      <c r="L100"/>
    </row>
    <row r="101" spans="1:17" ht="15" customHeight="1" x14ac:dyDescent="0.25">
      <c r="M101"/>
      <c r="N101"/>
    </row>
    <row r="102" spans="1:17" ht="15" customHeight="1" x14ac:dyDescent="0.25"/>
    <row r="103" spans="1:17" ht="15" customHeight="1" x14ac:dyDescent="0.25"/>
    <row r="104" spans="1:17" s="11" customFormat="1" ht="45" customHeight="1" x14ac:dyDescent="0.25">
      <c r="D104" s="83" t="str">
        <f>IF(COUNTIF(D7:D99,MIN(D7:D99))=COUNTIFS(D7:D99,MIN(D7:D99),E7:E99,INDEX(E7:E99,MATCH(MIN(D7:D99),D7:D99,0))),
"A táblázatban szereplő első felfedezés éve "&amp;MIN(D7:D99)&amp;"."&amp;CHAR(10)&amp;
"Ebben az évben összesen "&amp;COUNTIF(D7:D99,MIN(D7:D99))&amp;" holdra bukkantak rá."&amp;CHAR(10)&amp;
"Ezek felfedezése mind "&amp;INDEX(E7:E99,MATCH(MIN(D7:D99),D7:D99,0))&amp;" nevéhez fűződik.",
"A táblázatban szereplő első felfedezés éve "&amp;MIN(D7:D99)&amp;"."&amp;CHAR(10)&amp;
"Ebben az évben összesen "&amp;COUNTIF(D7:D99,MIN(D7:D99))&amp;" holdra bukkantak rá."&amp;CHAR(10)&amp;
"Ezek felfedezése több tudós nevéhez fűződik.")</f>
        <v>A táblázatban szereplő első felfedezés éve 1610.
Ebben az évben összesen 4 holdra bukkantak rá.
Ezek felfedezése mind Galilei nevéhez fűződik.</v>
      </c>
      <c r="E104" s="83"/>
      <c r="F104" s="83"/>
      <c r="G104" s="83"/>
      <c r="H104" s="83"/>
      <c r="I104" s="83"/>
      <c r="J104" s="83"/>
      <c r="K104" s="83"/>
      <c r="L104" s="83"/>
      <c r="M104" s="12"/>
      <c r="N104" s="13"/>
      <c r="O104" s="14"/>
      <c r="P104" s="19"/>
    </row>
    <row r="105" spans="1:17" ht="15" customHeight="1" x14ac:dyDescent="0.25">
      <c r="D105" s="94" t="str">
        <f>"A legnagyobb mért hőmérséklet-ingadozás értéke "&amp;MAX(Q7:Q99)&amp;" Kelvin ("&amp;INDEX(C7:C99,MATCH(MAX(Q7:Q99),Q7:Q99,0))&amp;" nevű hold)."</f>
        <v>A legnagyobb mért hőmérséklet-ingadozás értéke 280 Kelvin (Hold nevű hold).</v>
      </c>
      <c r="E105" s="94"/>
      <c r="F105" s="94"/>
      <c r="G105" s="94"/>
      <c r="H105" s="94"/>
      <c r="I105" s="94"/>
      <c r="J105" s="94"/>
      <c r="K105" s="94"/>
      <c r="L105" s="94"/>
    </row>
    <row r="106" spans="1:17" ht="15" customHeight="1" x14ac:dyDescent="0.25">
      <c r="C106" s="79" t="s">
        <v>101</v>
      </c>
      <c r="D106" s="95" t="str">
        <f t="array" ref="D106">IF(COUNTIF(E7:E99,C106)=0,"Sajnos, nincs "&amp;C106&amp;" nevű felfedező!",
IF(MIN(IF(E7:E99=C106,D7:D99))=MAX(IF(E7:E99=C106,D7:D99)),C106&amp;" "&amp;INDEX(D7:D99,MATCH(C106,E7:E99,0))&amp;". évben összesen "&amp;COUNTIF(E7:E99,C106)&amp;" holdat fedezett fel.",
C106&amp;" "&amp;MIN(IF(E7:E99=C106,D7:D99))&amp;" és "&amp;MAX(IF(E7:E99=C106,D7:D99))&amp;" között összesen "&amp;COUNTIF(E7:E99,C106)&amp;" holdat fedezett fel."))</f>
        <v>Kuiper 1948 és 1949 között összesen 2 holdat fedezett fel.</v>
      </c>
      <c r="E106" s="95"/>
      <c r="F106" s="95"/>
      <c r="G106" s="95"/>
      <c r="H106" s="95"/>
      <c r="I106" s="95"/>
      <c r="J106" s="95"/>
      <c r="K106" s="95"/>
      <c r="L106" s="95"/>
      <c r="M106" s="78"/>
      <c r="N106" s="77"/>
      <c r="O106" s="77"/>
      <c r="P106" s="77"/>
      <c r="Q106" s="77"/>
    </row>
    <row r="107" spans="1:17" ht="15" customHeight="1" x14ac:dyDescent="0.25">
      <c r="D107" s="95"/>
      <c r="E107" s="95"/>
      <c r="F107" s="95"/>
      <c r="G107" s="95"/>
      <c r="H107" s="95"/>
      <c r="I107" s="95"/>
      <c r="J107" s="95"/>
      <c r="K107" s="95"/>
      <c r="L107" s="95"/>
      <c r="M107" s="78"/>
    </row>
    <row r="108" spans="1:17" ht="15" customHeight="1" x14ac:dyDescent="0.25">
      <c r="M108" s="78"/>
    </row>
    <row r="109" spans="1:17" ht="15" customHeight="1" x14ac:dyDescent="0.25"/>
    <row r="110" spans="1:17" ht="15" customHeight="1" x14ac:dyDescent="0.25">
      <c r="E110" s="2">
        <v>91</v>
      </c>
      <c r="F110" s="96" t="s">
        <v>173</v>
      </c>
      <c r="G110" s="96"/>
      <c r="H110" s="98">
        <f>INDEX(D7:D99,E110)-INDEX(D7:D99,K110)</f>
        <v>-103</v>
      </c>
      <c r="I110" s="98"/>
      <c r="J110" s="6" t="s">
        <v>174</v>
      </c>
      <c r="K110" s="97">
        <v>92</v>
      </c>
      <c r="L110" s="97"/>
      <c r="M110" s="97"/>
      <c r="N110" s="96" t="s">
        <v>173</v>
      </c>
      <c r="O110" s="96"/>
    </row>
    <row r="111" spans="1:17" ht="15" customHeight="1" x14ac:dyDescent="0.25"/>
    <row r="112" spans="1:17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</sheetData>
  <mergeCells count="17">
    <mergeCell ref="D105:L105"/>
    <mergeCell ref="D107:L107"/>
    <mergeCell ref="D106:L106"/>
    <mergeCell ref="N110:O110"/>
    <mergeCell ref="K110:M110"/>
    <mergeCell ref="F110:G110"/>
    <mergeCell ref="H110:I110"/>
    <mergeCell ref="D104:L104"/>
    <mergeCell ref="A1:F1"/>
    <mergeCell ref="G1:J1"/>
    <mergeCell ref="K1:O1"/>
    <mergeCell ref="K6:M6"/>
    <mergeCell ref="G2:H2"/>
    <mergeCell ref="K2:M2"/>
    <mergeCell ref="N2:O4"/>
    <mergeCell ref="B6:C6"/>
    <mergeCell ref="D2:E2"/>
  </mergeCells>
  <pageMargins left="0.70866141732283472" right="0.70866141732283472" top="0.74803149606299213" bottom="0.74803149606299213" header="0.31496062992125984" footer="0.31496062992125984"/>
  <pageSetup paperSize="9" scale="60" fitToHeight="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Drop Down 2">
              <controlPr defaultSize="0" autoLine="0" autoPict="0">
                <anchor moveWithCells="1">
                  <from>
                    <xdr:col>4</xdr:col>
                    <xdr:colOff>9525</xdr:colOff>
                    <xdr:row>109</xdr:row>
                    <xdr:rowOff>0</xdr:rowOff>
                  </from>
                  <to>
                    <xdr:col>5</xdr:col>
                    <xdr:colOff>0</xdr:colOff>
                    <xdr:row>110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Drop Down 3">
              <controlPr defaultSize="0" autoLine="0" autoPict="0">
                <anchor moveWithCells="1">
                  <from>
                    <xdr:col>10</xdr:col>
                    <xdr:colOff>0</xdr:colOff>
                    <xdr:row>109</xdr:row>
                    <xdr:rowOff>0</xdr:rowOff>
                  </from>
                  <to>
                    <xdr:col>12</xdr:col>
                    <xdr:colOff>504825</xdr:colOff>
                    <xdr:row>110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Q213"/>
  <sheetViews>
    <sheetView topLeftCell="A89" zoomScaleNormal="100" workbookViewId="0">
      <selection activeCell="D106" sqref="D106:L106"/>
    </sheetView>
  </sheetViews>
  <sheetFormatPr defaultColWidth="9.140625" defaultRowHeight="18.75" customHeight="1" x14ac:dyDescent="0.25"/>
  <cols>
    <col min="1" max="1" width="6.5703125" style="2" bestFit="1" customWidth="1"/>
    <col min="2" max="2" width="4.5703125" style="2" bestFit="1" customWidth="1"/>
    <col min="3" max="3" width="21.5703125" style="2" bestFit="1" customWidth="1"/>
    <col min="4" max="4" width="7.140625" style="2" customWidth="1"/>
    <col min="5" max="5" width="23.140625" style="2" customWidth="1"/>
    <col min="6" max="6" width="9.85546875" style="3" bestFit="1" customWidth="1"/>
    <col min="7" max="7" width="9" style="2" bestFit="1" customWidth="1"/>
    <col min="8" max="8" width="8.7109375" style="4" bestFit="1" customWidth="1"/>
    <col min="9" max="9" width="9.42578125" style="5" bestFit="1" customWidth="1"/>
    <col min="10" max="10" width="8.5703125" style="6" bestFit="1" customWidth="1"/>
    <col min="11" max="13" width="7.7109375" style="7" customWidth="1"/>
    <col min="14" max="14" width="8.5703125" style="8" bestFit="1" customWidth="1"/>
    <col min="15" max="15" width="11.5703125" style="9" bestFit="1" customWidth="1"/>
    <col min="16" max="16" width="6.5703125" style="18" bestFit="1" customWidth="1"/>
    <col min="17" max="17" width="8" style="2" bestFit="1" customWidth="1"/>
    <col min="18" max="16384" width="9.140625" style="2"/>
  </cols>
  <sheetData>
    <row r="1" spans="1:17" s="10" customFormat="1" ht="18.75" customHeight="1" thickBot="1" x14ac:dyDescent="0.4">
      <c r="A1" s="84" t="s">
        <v>169</v>
      </c>
      <c r="B1" s="84"/>
      <c r="C1" s="84"/>
      <c r="D1" s="84"/>
      <c r="E1" s="84"/>
      <c r="F1" s="84"/>
      <c r="G1" s="85" t="s">
        <v>170</v>
      </c>
      <c r="H1" s="85"/>
      <c r="I1" s="85"/>
      <c r="J1" s="85"/>
      <c r="K1" s="86" t="s">
        <v>171</v>
      </c>
      <c r="L1" s="86"/>
      <c r="M1" s="86"/>
      <c r="N1" s="86"/>
      <c r="O1" s="86"/>
      <c r="Q1" s="15"/>
    </row>
    <row r="2" spans="1:17" customFormat="1" ht="60.75" thickTop="1" x14ac:dyDescent="0.25">
      <c r="A2" s="72" t="s">
        <v>160</v>
      </c>
      <c r="B2" s="46"/>
      <c r="C2" s="47" t="s">
        <v>161</v>
      </c>
      <c r="D2" s="92" t="s">
        <v>162</v>
      </c>
      <c r="E2" s="93"/>
      <c r="F2" s="48" t="s">
        <v>163</v>
      </c>
      <c r="G2" s="88" t="s">
        <v>164</v>
      </c>
      <c r="H2" s="88"/>
      <c r="I2" s="49" t="s">
        <v>165</v>
      </c>
      <c r="J2" s="50" t="s">
        <v>166</v>
      </c>
      <c r="K2" s="88" t="s">
        <v>167</v>
      </c>
      <c r="L2" s="88"/>
      <c r="M2" s="88"/>
      <c r="N2" s="89" t="s">
        <v>168</v>
      </c>
      <c r="O2" s="89"/>
      <c r="P2" s="18"/>
      <c r="Q2" s="16"/>
    </row>
    <row r="3" spans="1:17" customFormat="1" ht="18.75" customHeight="1" x14ac:dyDescent="0.25">
      <c r="A3" s="20"/>
      <c r="B3" s="20"/>
      <c r="C3" s="20"/>
      <c r="D3" s="39"/>
      <c r="E3" s="38"/>
      <c r="F3" s="22"/>
      <c r="G3" s="39"/>
      <c r="H3" s="42"/>
      <c r="I3" s="24"/>
      <c r="J3" s="25"/>
      <c r="K3" s="41" t="s">
        <v>157</v>
      </c>
      <c r="L3" s="40" t="s">
        <v>158</v>
      </c>
      <c r="M3" s="40" t="s">
        <v>159</v>
      </c>
      <c r="N3" s="90"/>
      <c r="O3" s="90"/>
      <c r="P3" s="18"/>
      <c r="Q3" s="16"/>
    </row>
    <row r="4" spans="1:17" s="1" customFormat="1" ht="101.25" x14ac:dyDescent="0.25">
      <c r="A4" s="27" t="s">
        <v>156</v>
      </c>
      <c r="B4" s="27" t="s">
        <v>151</v>
      </c>
      <c r="C4" s="27"/>
      <c r="D4" s="44"/>
      <c r="E4" s="45"/>
      <c r="F4" s="28"/>
      <c r="G4" s="44"/>
      <c r="H4" s="43"/>
      <c r="I4" s="29" t="s">
        <v>154</v>
      </c>
      <c r="J4" s="29"/>
      <c r="K4" s="27" t="s">
        <v>155</v>
      </c>
      <c r="L4" s="27" t="s">
        <v>152</v>
      </c>
      <c r="M4" s="27" t="s">
        <v>153</v>
      </c>
      <c r="N4" s="90"/>
      <c r="O4" s="90"/>
      <c r="Q4" s="17" t="s">
        <v>172</v>
      </c>
    </row>
    <row r="5" spans="1:17" customFormat="1" ht="45" x14ac:dyDescent="0.25">
      <c r="A5" s="20"/>
      <c r="B5" s="20"/>
      <c r="C5" s="20"/>
      <c r="D5" s="21" t="s">
        <v>145</v>
      </c>
      <c r="E5" s="21" t="s">
        <v>146</v>
      </c>
      <c r="F5" s="22"/>
      <c r="G5" s="20"/>
      <c r="H5" s="30" t="s">
        <v>147</v>
      </c>
      <c r="I5" s="24"/>
      <c r="J5" s="25"/>
      <c r="K5" s="26"/>
      <c r="L5" s="26"/>
      <c r="M5" s="26"/>
      <c r="N5" s="31"/>
      <c r="O5" s="32" t="s">
        <v>149</v>
      </c>
      <c r="P5" s="18"/>
      <c r="Q5" s="16"/>
    </row>
    <row r="6" spans="1:17" customFormat="1" ht="18.75" customHeight="1" thickBot="1" x14ac:dyDescent="0.3">
      <c r="A6" s="20"/>
      <c r="B6" s="91" t="s">
        <v>139</v>
      </c>
      <c r="C6" s="91"/>
      <c r="D6" s="20"/>
      <c r="E6" s="20"/>
      <c r="F6" s="33" t="s">
        <v>140</v>
      </c>
      <c r="G6" s="81" t="s">
        <v>141</v>
      </c>
      <c r="H6" s="23" t="s">
        <v>148</v>
      </c>
      <c r="I6" s="24" t="s">
        <v>142</v>
      </c>
      <c r="J6" s="25"/>
      <c r="K6" s="87" t="s">
        <v>143</v>
      </c>
      <c r="L6" s="87"/>
      <c r="M6" s="87"/>
      <c r="N6" s="35" t="s">
        <v>144</v>
      </c>
      <c r="O6" s="36" t="s">
        <v>150</v>
      </c>
      <c r="P6" s="18"/>
      <c r="Q6" s="16"/>
    </row>
    <row r="7" spans="1:17" customFormat="1" ht="18.75" customHeight="1" thickTop="1" thickBot="1" x14ac:dyDescent="0.3">
      <c r="A7" s="58"/>
      <c r="B7" s="58"/>
      <c r="C7" s="58" t="s">
        <v>0</v>
      </c>
      <c r="D7" s="58"/>
      <c r="E7" s="58"/>
      <c r="F7" s="59">
        <v>27.321999999999999</v>
      </c>
      <c r="G7" s="58">
        <v>384400</v>
      </c>
      <c r="H7" s="60">
        <v>60.27</v>
      </c>
      <c r="I7" s="61">
        <v>5.0999999999999996</v>
      </c>
      <c r="J7" s="73">
        <v>5.5E-2</v>
      </c>
      <c r="K7" s="62">
        <v>8</v>
      </c>
      <c r="L7" s="62">
        <v>387</v>
      </c>
      <c r="M7" s="62" t="s">
        <v>1</v>
      </c>
      <c r="N7" s="63">
        <v>7.3500000000000001E+25</v>
      </c>
      <c r="O7" s="64">
        <v>1</v>
      </c>
      <c r="P7" s="18"/>
      <c r="Q7" s="16">
        <f>IF(M7="","",IF(ISNUMBER(FIND("-",M7)),LEFT(M7,FIND("-",M7)-1)-RIGHT(M7,LEN(M7)-FIND("-",M7)),0))</f>
        <v>280</v>
      </c>
    </row>
    <row r="8" spans="1:17" customFormat="1" ht="18.75" customHeight="1" thickTop="1" x14ac:dyDescent="0.25">
      <c r="A8" s="20">
        <v>2003</v>
      </c>
      <c r="B8" s="20">
        <v>1</v>
      </c>
      <c r="C8" s="20" t="s">
        <v>2</v>
      </c>
      <c r="D8" s="20">
        <v>1877</v>
      </c>
      <c r="E8" s="20" t="s">
        <v>3</v>
      </c>
      <c r="F8" s="22">
        <v>0.31900000000000001</v>
      </c>
      <c r="G8" s="20">
        <v>9380</v>
      </c>
      <c r="H8" s="23">
        <v>2.76</v>
      </c>
      <c r="I8" s="24">
        <v>1.02</v>
      </c>
      <c r="J8" s="74">
        <v>1.7999999999999999E-2</v>
      </c>
      <c r="K8" s="26">
        <v>29</v>
      </c>
      <c r="L8" s="26">
        <v>315</v>
      </c>
      <c r="M8" s="26">
        <v>230</v>
      </c>
      <c r="N8" s="31">
        <v>1.08E+19</v>
      </c>
      <c r="O8" s="37">
        <v>1.3E-7</v>
      </c>
      <c r="P8" s="18"/>
      <c r="Q8" s="16">
        <f t="shared" ref="Q8:Q71" si="0">IF(M8="","",IF(ISNUMBER(FIND("-",M8)),LEFT(M8,FIND("-",M8)-1)-RIGHT(M8,LEN(M8)-FIND("-",M8)),0))</f>
        <v>0</v>
      </c>
    </row>
    <row r="9" spans="1:17" customFormat="1" ht="18.75" customHeight="1" thickBot="1" x14ac:dyDescent="0.3">
      <c r="A9" s="20">
        <v>2</v>
      </c>
      <c r="B9" s="20">
        <v>2</v>
      </c>
      <c r="C9" s="20" t="s">
        <v>4</v>
      </c>
      <c r="D9" s="20">
        <v>1877</v>
      </c>
      <c r="E9" s="20" t="s">
        <v>3</v>
      </c>
      <c r="F9" s="22">
        <v>1.262</v>
      </c>
      <c r="G9" s="20">
        <v>23460</v>
      </c>
      <c r="H9" s="23">
        <v>6.9</v>
      </c>
      <c r="I9" s="24">
        <v>1.82</v>
      </c>
      <c r="J9" s="74">
        <v>2E-3</v>
      </c>
      <c r="K9" s="26">
        <v>29</v>
      </c>
      <c r="L9" s="26">
        <v>315</v>
      </c>
      <c r="M9" s="26"/>
      <c r="N9" s="31">
        <v>2E+18</v>
      </c>
      <c r="O9" s="37">
        <v>2.7000000000000004E-8</v>
      </c>
      <c r="P9" s="18"/>
      <c r="Q9" s="16" t="str">
        <f t="shared" si="0"/>
        <v/>
      </c>
    </row>
    <row r="10" spans="1:17" customFormat="1" ht="18.75" customHeight="1" thickTop="1" x14ac:dyDescent="0.25">
      <c r="A10" s="65">
        <v>2003</v>
      </c>
      <c r="B10" s="65">
        <v>16</v>
      </c>
      <c r="C10" s="65" t="s">
        <v>5</v>
      </c>
      <c r="D10" s="65">
        <v>1980</v>
      </c>
      <c r="E10" s="65" t="s">
        <v>123</v>
      </c>
      <c r="F10" s="66">
        <v>0.29499999999999998</v>
      </c>
      <c r="G10" s="65">
        <v>127960</v>
      </c>
      <c r="H10" s="67">
        <v>1.79</v>
      </c>
      <c r="I10" s="68">
        <v>0</v>
      </c>
      <c r="J10" s="75">
        <v>0</v>
      </c>
      <c r="K10" s="69">
        <v>6</v>
      </c>
      <c r="L10" s="69">
        <v>145</v>
      </c>
      <c r="M10" s="69"/>
      <c r="N10" s="70"/>
      <c r="O10" s="71"/>
      <c r="P10" s="18"/>
      <c r="Q10" s="16" t="str">
        <f t="shared" si="0"/>
        <v/>
      </c>
    </row>
    <row r="11" spans="1:17" customFormat="1" ht="18.75" customHeight="1" x14ac:dyDescent="0.25">
      <c r="A11" s="20">
        <v>61</v>
      </c>
      <c r="B11" s="20">
        <v>14</v>
      </c>
      <c r="C11" s="20" t="s">
        <v>6</v>
      </c>
      <c r="D11" s="20">
        <v>1979</v>
      </c>
      <c r="E11" s="20" t="s">
        <v>124</v>
      </c>
      <c r="F11" s="22">
        <v>0.29799999999999999</v>
      </c>
      <c r="G11" s="20">
        <v>128980</v>
      </c>
      <c r="H11" s="23">
        <v>1.81</v>
      </c>
      <c r="I11" s="24">
        <v>0</v>
      </c>
      <c r="J11" s="74">
        <v>0</v>
      </c>
      <c r="K11" s="26">
        <v>6</v>
      </c>
      <c r="L11" s="26">
        <v>145</v>
      </c>
      <c r="M11" s="26"/>
      <c r="N11" s="31"/>
      <c r="O11" s="36"/>
      <c r="P11" s="18"/>
      <c r="Q11" s="16" t="str">
        <f t="shared" si="0"/>
        <v/>
      </c>
    </row>
    <row r="12" spans="1:17" customFormat="1" ht="18.75" customHeight="1" x14ac:dyDescent="0.25">
      <c r="A12" s="20"/>
      <c r="B12" s="20">
        <v>5</v>
      </c>
      <c r="C12" s="20" t="s">
        <v>7</v>
      </c>
      <c r="D12" s="20">
        <v>1892</v>
      </c>
      <c r="E12" s="20" t="s">
        <v>8</v>
      </c>
      <c r="F12" s="22">
        <v>0.498</v>
      </c>
      <c r="G12" s="20">
        <v>181400</v>
      </c>
      <c r="H12" s="23">
        <v>2.54</v>
      </c>
      <c r="I12" s="24">
        <v>0.45500000000000002</v>
      </c>
      <c r="J12" s="74">
        <v>3.0000000000000001E-3</v>
      </c>
      <c r="K12" s="26">
        <v>6</v>
      </c>
      <c r="L12" s="26">
        <v>145</v>
      </c>
      <c r="M12" s="26"/>
      <c r="N12" s="31"/>
      <c r="O12" s="36"/>
      <c r="P12" s="18"/>
      <c r="Q12" s="16" t="str">
        <f t="shared" si="0"/>
        <v/>
      </c>
    </row>
    <row r="13" spans="1:17" customFormat="1" ht="18.75" customHeight="1" x14ac:dyDescent="0.25">
      <c r="A13" s="20"/>
      <c r="B13" s="20">
        <v>15</v>
      </c>
      <c r="C13" s="20" t="s">
        <v>9</v>
      </c>
      <c r="D13" s="20">
        <v>1979</v>
      </c>
      <c r="E13" s="20" t="s">
        <v>125</v>
      </c>
      <c r="F13" s="22">
        <v>0.67500000000000004</v>
      </c>
      <c r="G13" s="20">
        <v>221900</v>
      </c>
      <c r="H13" s="23">
        <v>3.12</v>
      </c>
      <c r="I13" s="24">
        <v>0.9</v>
      </c>
      <c r="J13" s="74">
        <v>1.2999999999999999E-2</v>
      </c>
      <c r="K13" s="26">
        <v>6</v>
      </c>
      <c r="L13" s="26">
        <v>145</v>
      </c>
      <c r="M13" s="26"/>
      <c r="N13" s="31"/>
      <c r="O13" s="36"/>
      <c r="P13" s="18"/>
      <c r="Q13" s="16" t="str">
        <f t="shared" si="0"/>
        <v/>
      </c>
    </row>
    <row r="14" spans="1:17" customFormat="1" ht="18.75" customHeight="1" x14ac:dyDescent="0.25">
      <c r="A14" s="20"/>
      <c r="B14" s="20">
        <v>1</v>
      </c>
      <c r="C14" s="20" t="s">
        <v>10</v>
      </c>
      <c r="D14" s="20">
        <v>1610</v>
      </c>
      <c r="E14" s="20" t="s">
        <v>11</v>
      </c>
      <c r="F14" s="22">
        <v>1.7689999999999999</v>
      </c>
      <c r="G14" s="20">
        <v>421800</v>
      </c>
      <c r="H14" s="23">
        <v>5.91</v>
      </c>
      <c r="I14" s="24">
        <v>2.7E-2</v>
      </c>
      <c r="J14" s="74">
        <v>0</v>
      </c>
      <c r="K14" s="26">
        <v>5</v>
      </c>
      <c r="L14" s="26">
        <v>143</v>
      </c>
      <c r="M14" s="26">
        <v>133</v>
      </c>
      <c r="N14" s="31">
        <v>8.932000000000002E+25</v>
      </c>
      <c r="O14" s="36">
        <v>1.21</v>
      </c>
      <c r="P14" s="18"/>
      <c r="Q14" s="16">
        <f t="shared" si="0"/>
        <v>0</v>
      </c>
    </row>
    <row r="15" spans="1:17" customFormat="1" ht="18.75" customHeight="1" x14ac:dyDescent="0.25">
      <c r="A15" s="20"/>
      <c r="B15" s="20">
        <v>2</v>
      </c>
      <c r="C15" s="20" t="s">
        <v>12</v>
      </c>
      <c r="D15" s="20">
        <v>1610</v>
      </c>
      <c r="E15" s="20" t="s">
        <v>11</v>
      </c>
      <c r="F15" s="22">
        <v>3.5510000000000002</v>
      </c>
      <c r="G15" s="20">
        <v>671100</v>
      </c>
      <c r="H15" s="23">
        <v>9.4</v>
      </c>
      <c r="I15" s="24">
        <v>0.46800000000000003</v>
      </c>
      <c r="J15" s="74">
        <v>0</v>
      </c>
      <c r="K15" s="26">
        <v>5</v>
      </c>
      <c r="L15" s="26">
        <v>125</v>
      </c>
      <c r="M15" s="26" t="s">
        <v>13</v>
      </c>
      <c r="N15" s="31">
        <v>4.7910000000000009E+25</v>
      </c>
      <c r="O15" s="36">
        <v>0.66</v>
      </c>
      <c r="P15" s="18"/>
      <c r="Q15" s="16">
        <f t="shared" si="0"/>
        <v>25</v>
      </c>
    </row>
    <row r="16" spans="1:17" customFormat="1" ht="18.75" customHeight="1" x14ac:dyDescent="0.25">
      <c r="A16" s="20"/>
      <c r="B16" s="20">
        <v>3</v>
      </c>
      <c r="C16" s="20" t="s">
        <v>14</v>
      </c>
      <c r="D16" s="20">
        <v>1610</v>
      </c>
      <c r="E16" s="20" t="s">
        <v>11</v>
      </c>
      <c r="F16" s="22">
        <v>7.1550000000000002</v>
      </c>
      <c r="G16" s="20">
        <v>1070400</v>
      </c>
      <c r="H16" s="23">
        <v>14.99</v>
      </c>
      <c r="I16" s="24">
        <v>0.183</v>
      </c>
      <c r="J16" s="74">
        <v>1E-3</v>
      </c>
      <c r="K16" s="26">
        <v>6</v>
      </c>
      <c r="L16" s="26">
        <v>156</v>
      </c>
      <c r="M16" s="26" t="s">
        <v>15</v>
      </c>
      <c r="N16" s="31">
        <v>1.482E+26</v>
      </c>
      <c r="O16" s="36">
        <v>2.0299999999999998</v>
      </c>
      <c r="P16" s="18"/>
      <c r="Q16" s="16">
        <f t="shared" si="0"/>
        <v>60</v>
      </c>
    </row>
    <row r="17" spans="1:17" customFormat="1" ht="18.75" customHeight="1" x14ac:dyDescent="0.25">
      <c r="A17" s="20"/>
      <c r="B17" s="20">
        <v>4</v>
      </c>
      <c r="C17" s="20" t="s">
        <v>16</v>
      </c>
      <c r="D17" s="20">
        <v>1610</v>
      </c>
      <c r="E17" s="20" t="s">
        <v>11</v>
      </c>
      <c r="F17" s="22">
        <v>16.689</v>
      </c>
      <c r="G17" s="20">
        <v>1882800</v>
      </c>
      <c r="H17" s="23">
        <v>26.37</v>
      </c>
      <c r="I17" s="24">
        <v>0.253</v>
      </c>
      <c r="J17" s="74">
        <v>7.0000000000000001E-3</v>
      </c>
      <c r="K17" s="26">
        <v>6</v>
      </c>
      <c r="L17" s="26">
        <v>166</v>
      </c>
      <c r="M17" s="26" t="s">
        <v>17</v>
      </c>
      <c r="N17" s="31">
        <v>1.0760000000000002E+26</v>
      </c>
      <c r="O17" s="36">
        <v>1.45</v>
      </c>
      <c r="P17" s="18"/>
      <c r="Q17" s="16">
        <f t="shared" si="0"/>
        <v>75</v>
      </c>
    </row>
    <row r="18" spans="1:17" customFormat="1" ht="18.75" customHeight="1" x14ac:dyDescent="0.25">
      <c r="A18" s="20"/>
      <c r="B18" s="20">
        <v>18</v>
      </c>
      <c r="C18" s="20" t="s">
        <v>18</v>
      </c>
      <c r="D18" s="20">
        <v>1975</v>
      </c>
      <c r="E18" s="20" t="s">
        <v>126</v>
      </c>
      <c r="F18" s="22">
        <v>130</v>
      </c>
      <c r="G18" s="20">
        <v>7500000</v>
      </c>
      <c r="H18" s="23">
        <v>105</v>
      </c>
      <c r="I18" s="24"/>
      <c r="J18" s="74"/>
      <c r="K18" s="26"/>
      <c r="L18" s="26"/>
      <c r="M18" s="26"/>
      <c r="N18" s="31"/>
      <c r="O18" s="36"/>
      <c r="P18" s="18"/>
      <c r="Q18" s="16" t="str">
        <f t="shared" si="0"/>
        <v/>
      </c>
    </row>
    <row r="19" spans="1:17" customFormat="1" ht="18.75" customHeight="1" x14ac:dyDescent="0.25">
      <c r="A19" s="20"/>
      <c r="B19" s="20">
        <v>13</v>
      </c>
      <c r="C19" s="20" t="s">
        <v>20</v>
      </c>
      <c r="D19" s="20">
        <v>1974</v>
      </c>
      <c r="E19" s="20" t="s">
        <v>19</v>
      </c>
      <c r="F19" s="22">
        <v>240</v>
      </c>
      <c r="G19" s="20">
        <v>11160000</v>
      </c>
      <c r="H19" s="23">
        <v>155.30000000000001</v>
      </c>
      <c r="I19" s="24">
        <v>27</v>
      </c>
      <c r="J19" s="74">
        <v>0.14699999999999999</v>
      </c>
      <c r="K19" s="26">
        <v>7</v>
      </c>
      <c r="L19" s="26">
        <v>170</v>
      </c>
      <c r="M19" s="26"/>
      <c r="N19" s="31"/>
      <c r="O19" s="36"/>
      <c r="P19" s="18"/>
      <c r="Q19" s="16" t="str">
        <f t="shared" si="0"/>
        <v/>
      </c>
    </row>
    <row r="20" spans="1:17" customFormat="1" ht="18.75" customHeight="1" x14ac:dyDescent="0.25">
      <c r="A20" s="20"/>
      <c r="B20" s="20">
        <v>6</v>
      </c>
      <c r="C20" s="20" t="s">
        <v>21</v>
      </c>
      <c r="D20" s="20">
        <v>1904</v>
      </c>
      <c r="E20" s="20" t="s">
        <v>22</v>
      </c>
      <c r="F20" s="22">
        <v>250.56</v>
      </c>
      <c r="G20" s="20">
        <v>11460000</v>
      </c>
      <c r="H20" s="23">
        <v>160.51</v>
      </c>
      <c r="I20" s="24">
        <v>28</v>
      </c>
      <c r="J20" s="74">
        <v>0.158</v>
      </c>
      <c r="K20" s="26">
        <v>7</v>
      </c>
      <c r="L20" s="26">
        <v>170</v>
      </c>
      <c r="M20" s="26"/>
      <c r="N20" s="31"/>
      <c r="O20" s="36"/>
      <c r="P20" s="18"/>
      <c r="Q20" s="16" t="str">
        <f t="shared" si="0"/>
        <v/>
      </c>
    </row>
    <row r="21" spans="1:17" customFormat="1" ht="18.75" customHeight="1" x14ac:dyDescent="0.25">
      <c r="A21" s="20"/>
      <c r="B21" s="20">
        <v>10</v>
      </c>
      <c r="C21" s="20" t="s">
        <v>23</v>
      </c>
      <c r="D21" s="20">
        <v>1938</v>
      </c>
      <c r="E21" s="20" t="s">
        <v>24</v>
      </c>
      <c r="F21" s="22">
        <v>259.2</v>
      </c>
      <c r="G21" s="20">
        <v>11720000</v>
      </c>
      <c r="H21" s="23">
        <v>164.15</v>
      </c>
      <c r="I21" s="24">
        <v>29</v>
      </c>
      <c r="J21" s="74">
        <v>0.12</v>
      </c>
      <c r="K21" s="26">
        <v>7</v>
      </c>
      <c r="L21" s="26">
        <v>170</v>
      </c>
      <c r="M21" s="26"/>
      <c r="N21" s="31"/>
      <c r="O21" s="36"/>
      <c r="P21" s="18"/>
      <c r="Q21" s="16" t="str">
        <f t="shared" si="0"/>
        <v/>
      </c>
    </row>
    <row r="22" spans="1:17" customFormat="1" ht="18.75" customHeight="1" x14ac:dyDescent="0.25">
      <c r="A22" s="20"/>
      <c r="B22" s="20">
        <v>7</v>
      </c>
      <c r="C22" s="20" t="s">
        <v>25</v>
      </c>
      <c r="D22" s="20">
        <v>1905</v>
      </c>
      <c r="E22" s="20" t="s">
        <v>22</v>
      </c>
      <c r="F22" s="22">
        <v>259.64</v>
      </c>
      <c r="G22" s="20">
        <v>11740000</v>
      </c>
      <c r="H22" s="23">
        <v>164.43</v>
      </c>
      <c r="I22" s="24">
        <v>26</v>
      </c>
      <c r="J22" s="74">
        <v>0.20699999999999999</v>
      </c>
      <c r="K22" s="26">
        <v>7</v>
      </c>
      <c r="L22" s="26">
        <v>170</v>
      </c>
      <c r="M22" s="26"/>
      <c r="N22" s="31"/>
      <c r="O22" s="36"/>
      <c r="P22" s="18"/>
      <c r="Q22" s="16" t="str">
        <f t="shared" si="0"/>
        <v/>
      </c>
    </row>
    <row r="23" spans="1:17" customFormat="1" ht="18.75" customHeight="1" x14ac:dyDescent="0.25">
      <c r="A23" s="20"/>
      <c r="B23" s="20">
        <v>28</v>
      </c>
      <c r="C23" s="20" t="s">
        <v>26</v>
      </c>
      <c r="D23" s="20">
        <v>2000</v>
      </c>
      <c r="E23" s="20" t="s">
        <v>127</v>
      </c>
      <c r="F23" s="22">
        <v>287</v>
      </c>
      <c r="G23" s="20">
        <v>12600000</v>
      </c>
      <c r="H23" s="23">
        <v>176.5</v>
      </c>
      <c r="I23" s="24"/>
      <c r="J23" s="74"/>
      <c r="K23" s="26"/>
      <c r="L23" s="26"/>
      <c r="M23" s="26"/>
      <c r="N23" s="31"/>
      <c r="O23" s="36"/>
      <c r="P23" s="18"/>
      <c r="Q23" s="16" t="str">
        <f t="shared" si="0"/>
        <v/>
      </c>
    </row>
    <row r="24" spans="1:17" customFormat="1" ht="18.75" customHeight="1" x14ac:dyDescent="0.25">
      <c r="A24" s="20"/>
      <c r="B24" s="20">
        <v>27</v>
      </c>
      <c r="C24" s="20" t="s">
        <v>27</v>
      </c>
      <c r="D24" s="20">
        <v>2000</v>
      </c>
      <c r="E24" s="20" t="s">
        <v>127</v>
      </c>
      <c r="F24" s="22">
        <v>617</v>
      </c>
      <c r="G24" s="20">
        <v>21000000</v>
      </c>
      <c r="H24" s="23">
        <v>294.10000000000002</v>
      </c>
      <c r="I24" s="24" t="s">
        <v>28</v>
      </c>
      <c r="J24" s="74"/>
      <c r="K24" s="26"/>
      <c r="L24" s="26"/>
      <c r="M24" s="26"/>
      <c r="N24" s="31"/>
      <c r="O24" s="36"/>
      <c r="P24" s="18"/>
      <c r="Q24" s="16" t="str">
        <f t="shared" si="0"/>
        <v/>
      </c>
    </row>
    <row r="25" spans="1:17" customFormat="1" ht="18.75" customHeight="1" x14ac:dyDescent="0.25">
      <c r="A25" s="20"/>
      <c r="B25" s="20">
        <v>24</v>
      </c>
      <c r="C25" s="20" t="s">
        <v>29</v>
      </c>
      <c r="D25" s="20">
        <v>2000</v>
      </c>
      <c r="E25" s="20" t="s">
        <v>127</v>
      </c>
      <c r="F25" s="22">
        <v>625</v>
      </c>
      <c r="G25" s="20">
        <v>21100000</v>
      </c>
      <c r="H25" s="23">
        <v>295.5</v>
      </c>
      <c r="I25" s="24" t="s">
        <v>28</v>
      </c>
      <c r="J25" s="74"/>
      <c r="K25" s="26"/>
      <c r="L25" s="26"/>
      <c r="M25" s="26"/>
      <c r="N25" s="31"/>
      <c r="O25" s="36"/>
      <c r="P25" s="18"/>
      <c r="Q25" s="16" t="str">
        <f t="shared" si="0"/>
        <v/>
      </c>
    </row>
    <row r="26" spans="1:17" customFormat="1" ht="18.75" customHeight="1" x14ac:dyDescent="0.25">
      <c r="A26" s="20"/>
      <c r="B26" s="20">
        <v>22</v>
      </c>
      <c r="C26" s="20" t="s">
        <v>30</v>
      </c>
      <c r="D26" s="20">
        <v>2000</v>
      </c>
      <c r="E26" s="20" t="s">
        <v>127</v>
      </c>
      <c r="F26" s="22">
        <v>625</v>
      </c>
      <c r="G26" s="20">
        <v>21100000</v>
      </c>
      <c r="H26" s="23">
        <v>295.5</v>
      </c>
      <c r="I26" s="24" t="s">
        <v>28</v>
      </c>
      <c r="J26" s="74"/>
      <c r="K26" s="26"/>
      <c r="L26" s="26"/>
      <c r="M26" s="26"/>
      <c r="N26" s="31"/>
      <c r="O26" s="36"/>
      <c r="P26" s="18"/>
      <c r="Q26" s="16" t="str">
        <f t="shared" si="0"/>
        <v/>
      </c>
    </row>
    <row r="27" spans="1:17" customFormat="1" ht="18.75" customHeight="1" x14ac:dyDescent="0.25">
      <c r="A27" s="20"/>
      <c r="B27" s="20">
        <v>12</v>
      </c>
      <c r="C27" s="20" t="s">
        <v>31</v>
      </c>
      <c r="D27" s="20">
        <v>1951</v>
      </c>
      <c r="E27" s="20" t="s">
        <v>24</v>
      </c>
      <c r="F27" s="22">
        <v>610.45000000000005</v>
      </c>
      <c r="G27" s="20">
        <v>21280000</v>
      </c>
      <c r="H27" s="23">
        <v>298.04000000000002</v>
      </c>
      <c r="I27" s="24">
        <v>147</v>
      </c>
      <c r="J27" s="74">
        <v>0.16900000000000001</v>
      </c>
      <c r="K27" s="26">
        <v>7</v>
      </c>
      <c r="L27" s="26">
        <v>170</v>
      </c>
      <c r="M27" s="26"/>
      <c r="N27" s="31"/>
      <c r="O27" s="36"/>
      <c r="P27" s="18"/>
      <c r="Q27" s="16" t="str">
        <f t="shared" si="0"/>
        <v/>
      </c>
    </row>
    <row r="28" spans="1:17" customFormat="1" ht="18.75" customHeight="1" x14ac:dyDescent="0.25">
      <c r="A28" s="20"/>
      <c r="B28" s="20">
        <v>11</v>
      </c>
      <c r="C28" s="20" t="s">
        <v>32</v>
      </c>
      <c r="D28" s="20">
        <v>1938</v>
      </c>
      <c r="E28" s="20" t="s">
        <v>24</v>
      </c>
      <c r="F28" s="22">
        <v>702.28</v>
      </c>
      <c r="G28" s="20">
        <v>22350000</v>
      </c>
      <c r="H28" s="23">
        <v>313</v>
      </c>
      <c r="I28" s="24">
        <v>163</v>
      </c>
      <c r="J28" s="74">
        <v>0.20699999999999999</v>
      </c>
      <c r="K28" s="26">
        <v>7</v>
      </c>
      <c r="L28" s="26">
        <v>170</v>
      </c>
      <c r="M28" s="26"/>
      <c r="N28" s="31"/>
      <c r="O28" s="36"/>
      <c r="P28" s="18"/>
      <c r="Q28" s="16" t="str">
        <f t="shared" si="0"/>
        <v/>
      </c>
    </row>
    <row r="29" spans="1:17" customFormat="1" ht="18.75" customHeight="1" x14ac:dyDescent="0.25">
      <c r="A29" s="20"/>
      <c r="B29" s="20">
        <v>26</v>
      </c>
      <c r="C29" s="20" t="s">
        <v>33</v>
      </c>
      <c r="D29" s="20">
        <v>2000</v>
      </c>
      <c r="E29" s="20" t="s">
        <v>127</v>
      </c>
      <c r="F29" s="22">
        <v>719</v>
      </c>
      <c r="G29" s="20">
        <v>23100000</v>
      </c>
      <c r="H29" s="23">
        <v>323.5</v>
      </c>
      <c r="I29" s="24" t="s">
        <v>28</v>
      </c>
      <c r="J29" s="74"/>
      <c r="K29" s="26"/>
      <c r="L29" s="26"/>
      <c r="M29" s="26"/>
      <c r="N29" s="31"/>
      <c r="O29" s="36"/>
      <c r="P29" s="18"/>
      <c r="Q29" s="16" t="str">
        <f t="shared" si="0"/>
        <v/>
      </c>
    </row>
    <row r="30" spans="1:17" customFormat="1" ht="18.75" customHeight="1" x14ac:dyDescent="0.25">
      <c r="A30" s="20"/>
      <c r="B30" s="20">
        <v>25</v>
      </c>
      <c r="C30" s="20" t="s">
        <v>34</v>
      </c>
      <c r="D30" s="20">
        <v>2000</v>
      </c>
      <c r="E30" s="20" t="s">
        <v>127</v>
      </c>
      <c r="F30" s="22">
        <v>723</v>
      </c>
      <c r="G30" s="20">
        <v>23200000</v>
      </c>
      <c r="H30" s="23">
        <v>324.89999999999998</v>
      </c>
      <c r="I30" s="24" t="s">
        <v>28</v>
      </c>
      <c r="J30" s="74"/>
      <c r="K30" s="26"/>
      <c r="L30" s="26"/>
      <c r="M30" s="26"/>
      <c r="N30" s="31"/>
      <c r="O30" s="36"/>
      <c r="P30" s="18"/>
      <c r="Q30" s="16" t="str">
        <f t="shared" si="0"/>
        <v/>
      </c>
    </row>
    <row r="31" spans="1:17" customFormat="1" ht="18.75" customHeight="1" x14ac:dyDescent="0.25">
      <c r="A31" s="20"/>
      <c r="B31" s="20">
        <v>20</v>
      </c>
      <c r="C31" s="20" t="s">
        <v>35</v>
      </c>
      <c r="D31" s="20">
        <v>2000</v>
      </c>
      <c r="E31" s="20" t="s">
        <v>127</v>
      </c>
      <c r="F31" s="22">
        <v>730</v>
      </c>
      <c r="G31" s="20">
        <v>23300000</v>
      </c>
      <c r="H31" s="23">
        <v>326.3</v>
      </c>
      <c r="I31" s="24" t="s">
        <v>28</v>
      </c>
      <c r="J31" s="74"/>
      <c r="K31" s="26"/>
      <c r="L31" s="26"/>
      <c r="M31" s="26"/>
      <c r="N31" s="31"/>
      <c r="O31" s="36"/>
      <c r="P31" s="18"/>
      <c r="Q31" s="16" t="str">
        <f t="shared" si="0"/>
        <v/>
      </c>
    </row>
    <row r="32" spans="1:17" customFormat="1" ht="18.75" customHeight="1" x14ac:dyDescent="0.25">
      <c r="A32" s="20"/>
      <c r="B32" s="20">
        <v>21</v>
      </c>
      <c r="C32" s="20" t="s">
        <v>36</v>
      </c>
      <c r="D32" s="20">
        <v>2000</v>
      </c>
      <c r="E32" s="20" t="s">
        <v>127</v>
      </c>
      <c r="F32" s="22">
        <v>734</v>
      </c>
      <c r="G32" s="20">
        <v>23400000</v>
      </c>
      <c r="H32" s="23">
        <v>327.7</v>
      </c>
      <c r="I32" s="24" t="s">
        <v>28</v>
      </c>
      <c r="J32" s="74"/>
      <c r="K32" s="26"/>
      <c r="L32" s="26"/>
      <c r="M32" s="26"/>
      <c r="N32" s="31"/>
      <c r="O32" s="36"/>
      <c r="P32" s="18"/>
      <c r="Q32" s="16" t="str">
        <f t="shared" si="0"/>
        <v/>
      </c>
    </row>
    <row r="33" spans="1:17" customFormat="1" ht="18.75" customHeight="1" x14ac:dyDescent="0.25">
      <c r="A33" s="20"/>
      <c r="B33" s="20">
        <v>8</v>
      </c>
      <c r="C33" s="20" t="s">
        <v>37</v>
      </c>
      <c r="D33" s="20">
        <v>1908</v>
      </c>
      <c r="E33" s="20" t="s">
        <v>38</v>
      </c>
      <c r="F33" s="22">
        <v>708.04</v>
      </c>
      <c r="G33" s="20">
        <v>23620000</v>
      </c>
      <c r="H33" s="23">
        <v>330.82</v>
      </c>
      <c r="I33" s="24">
        <v>147</v>
      </c>
      <c r="J33" s="74">
        <v>0.4</v>
      </c>
      <c r="K33" s="26">
        <v>7</v>
      </c>
      <c r="L33" s="26">
        <v>170</v>
      </c>
      <c r="M33" s="26"/>
      <c r="N33" s="31"/>
      <c r="O33" s="36"/>
      <c r="P33" s="18"/>
      <c r="Q33" s="16" t="str">
        <f t="shared" si="0"/>
        <v/>
      </c>
    </row>
    <row r="34" spans="1:17" customFormat="1" ht="18.75" customHeight="1" x14ac:dyDescent="0.25">
      <c r="A34" s="20"/>
      <c r="B34" s="20">
        <v>23</v>
      </c>
      <c r="C34" s="20" t="s">
        <v>39</v>
      </c>
      <c r="D34" s="20">
        <v>2000</v>
      </c>
      <c r="E34" s="20" t="s">
        <v>127</v>
      </c>
      <c r="F34" s="22">
        <v>751</v>
      </c>
      <c r="G34" s="20">
        <v>23700000</v>
      </c>
      <c r="H34" s="23">
        <v>331.9</v>
      </c>
      <c r="I34" s="24" t="s">
        <v>28</v>
      </c>
      <c r="J34" s="74"/>
      <c r="K34" s="26"/>
      <c r="L34" s="26"/>
      <c r="M34" s="26"/>
      <c r="N34" s="31"/>
      <c r="O34" s="36"/>
      <c r="P34" s="18"/>
      <c r="Q34" s="16" t="str">
        <f t="shared" si="0"/>
        <v/>
      </c>
    </row>
    <row r="35" spans="1:17" customFormat="1" ht="18.75" customHeight="1" x14ac:dyDescent="0.25">
      <c r="A35" s="20"/>
      <c r="B35" s="20">
        <v>19</v>
      </c>
      <c r="C35" s="20" t="s">
        <v>40</v>
      </c>
      <c r="D35" s="20">
        <v>2000</v>
      </c>
      <c r="E35" s="20" t="s">
        <v>127</v>
      </c>
      <c r="F35" s="22">
        <v>758</v>
      </c>
      <c r="G35" s="20">
        <v>23900000</v>
      </c>
      <c r="H35" s="23">
        <v>334.7</v>
      </c>
      <c r="I35" s="24" t="s">
        <v>28</v>
      </c>
      <c r="J35" s="74"/>
      <c r="K35" s="26"/>
      <c r="L35" s="26"/>
      <c r="M35" s="26"/>
      <c r="N35" s="31"/>
      <c r="O35" s="36"/>
      <c r="P35" s="18"/>
      <c r="Q35" s="16" t="str">
        <f t="shared" si="0"/>
        <v/>
      </c>
    </row>
    <row r="36" spans="1:17" customFormat="1" ht="18.75" customHeight="1" x14ac:dyDescent="0.25">
      <c r="A36" s="20"/>
      <c r="B36" s="20">
        <v>9</v>
      </c>
      <c r="C36" s="20" t="s">
        <v>41</v>
      </c>
      <c r="D36" s="20">
        <v>1914</v>
      </c>
      <c r="E36" s="20" t="s">
        <v>24</v>
      </c>
      <c r="F36" s="22">
        <v>724.51</v>
      </c>
      <c r="G36" s="20">
        <v>23940000</v>
      </c>
      <c r="H36" s="23">
        <v>335.3</v>
      </c>
      <c r="I36" s="24">
        <v>156</v>
      </c>
      <c r="J36" s="74">
        <v>0.27500000000000002</v>
      </c>
      <c r="K36" s="26">
        <v>7</v>
      </c>
      <c r="L36" s="26">
        <v>170</v>
      </c>
      <c r="M36" s="26"/>
      <c r="N36" s="31"/>
      <c r="O36" s="36"/>
      <c r="P36" s="18"/>
      <c r="Q36" s="16" t="str">
        <f t="shared" si="0"/>
        <v/>
      </c>
    </row>
    <row r="37" spans="1:17" customFormat="1" ht="18.75" customHeight="1" thickBot="1" x14ac:dyDescent="0.3">
      <c r="A37" s="20"/>
      <c r="B37" s="20">
        <v>17</v>
      </c>
      <c r="C37" s="20" t="s">
        <v>42</v>
      </c>
      <c r="D37" s="20">
        <v>1999</v>
      </c>
      <c r="E37" s="20" t="s">
        <v>43</v>
      </c>
      <c r="F37" s="22">
        <v>759</v>
      </c>
      <c r="G37" s="20">
        <v>24100000</v>
      </c>
      <c r="H37" s="23">
        <v>337.54</v>
      </c>
      <c r="I37" s="24" t="s">
        <v>28</v>
      </c>
      <c r="J37" s="74"/>
      <c r="K37" s="26"/>
      <c r="L37" s="26"/>
      <c r="M37" s="26"/>
      <c r="N37" s="31"/>
      <c r="O37" s="36"/>
      <c r="P37" s="18"/>
      <c r="Q37" s="16" t="str">
        <f t="shared" si="0"/>
        <v/>
      </c>
    </row>
    <row r="38" spans="1:17" customFormat="1" ht="18.75" customHeight="1" thickTop="1" x14ac:dyDescent="0.25">
      <c r="A38" s="65">
        <v>2003</v>
      </c>
      <c r="B38" s="65">
        <v>18</v>
      </c>
      <c r="C38" s="65" t="s">
        <v>44</v>
      </c>
      <c r="D38" s="65">
        <v>1990</v>
      </c>
      <c r="E38" s="65" t="s">
        <v>128</v>
      </c>
      <c r="F38" s="66">
        <v>0.57499999999999996</v>
      </c>
      <c r="G38" s="65">
        <v>133570</v>
      </c>
      <c r="H38" s="67">
        <v>2.2200000000000002</v>
      </c>
      <c r="I38" s="68"/>
      <c r="J38" s="75"/>
      <c r="K38" s="69"/>
      <c r="L38" s="69"/>
      <c r="M38" s="69"/>
      <c r="N38" s="70"/>
      <c r="O38" s="71"/>
      <c r="P38" s="18"/>
      <c r="Q38" s="16" t="str">
        <f t="shared" si="0"/>
        <v/>
      </c>
    </row>
    <row r="39" spans="1:17" customFormat="1" ht="18.75" customHeight="1" x14ac:dyDescent="0.25">
      <c r="A39" s="20">
        <v>39</v>
      </c>
      <c r="B39" s="20">
        <v>17</v>
      </c>
      <c r="C39" s="20" t="s">
        <v>46</v>
      </c>
      <c r="D39" s="20">
        <v>1980</v>
      </c>
      <c r="E39" s="20" t="s">
        <v>129</v>
      </c>
      <c r="F39" s="22">
        <v>0.60599999999999998</v>
      </c>
      <c r="G39" s="20">
        <v>137700</v>
      </c>
      <c r="H39" s="23">
        <v>2.2999999999999998</v>
      </c>
      <c r="I39" s="24">
        <v>0.3</v>
      </c>
      <c r="J39" s="74">
        <v>2E-3</v>
      </c>
      <c r="K39" s="26">
        <v>6</v>
      </c>
      <c r="L39" s="26">
        <v>112</v>
      </c>
      <c r="M39" s="26"/>
      <c r="N39" s="31"/>
      <c r="O39" s="36"/>
      <c r="P39" s="18"/>
      <c r="Q39" s="16" t="str">
        <f t="shared" si="0"/>
        <v/>
      </c>
    </row>
    <row r="40" spans="1:17" customFormat="1" ht="18.75" customHeight="1" x14ac:dyDescent="0.25">
      <c r="A40" s="20"/>
      <c r="B40" s="20">
        <v>16</v>
      </c>
      <c r="C40" s="20" t="s">
        <v>47</v>
      </c>
      <c r="D40" s="20">
        <v>1980</v>
      </c>
      <c r="E40" s="20" t="s">
        <v>130</v>
      </c>
      <c r="F40" s="22">
        <v>0.61299999999999999</v>
      </c>
      <c r="G40" s="20">
        <v>139400</v>
      </c>
      <c r="H40" s="23">
        <v>2.3199999999999998</v>
      </c>
      <c r="I40" s="24">
        <v>0</v>
      </c>
      <c r="J40" s="74">
        <v>4.0000000000000001E-3</v>
      </c>
      <c r="K40" s="26">
        <v>6</v>
      </c>
      <c r="L40" s="26">
        <v>112</v>
      </c>
      <c r="M40" s="26"/>
      <c r="N40" s="31"/>
      <c r="O40" s="36"/>
      <c r="P40" s="18"/>
      <c r="Q40" s="16" t="str">
        <f t="shared" si="0"/>
        <v/>
      </c>
    </row>
    <row r="41" spans="1:17" customFormat="1" ht="18.75" customHeight="1" x14ac:dyDescent="0.25">
      <c r="A41" s="20"/>
      <c r="B41" s="20">
        <v>15</v>
      </c>
      <c r="C41" s="20" t="s">
        <v>48</v>
      </c>
      <c r="D41" s="20">
        <v>1980</v>
      </c>
      <c r="E41" s="20" t="s">
        <v>130</v>
      </c>
      <c r="F41" s="22">
        <v>0.629</v>
      </c>
      <c r="G41" s="20">
        <v>141700</v>
      </c>
      <c r="H41" s="23">
        <v>2.36</v>
      </c>
      <c r="I41" s="24">
        <v>0.1</v>
      </c>
      <c r="J41" s="74">
        <v>4.0000000000000001E-3</v>
      </c>
      <c r="K41" s="26">
        <v>6</v>
      </c>
      <c r="L41" s="26">
        <v>112</v>
      </c>
      <c r="M41" s="26"/>
      <c r="N41" s="31"/>
      <c r="O41" s="36"/>
      <c r="P41" s="18"/>
      <c r="Q41" s="16" t="str">
        <f t="shared" si="0"/>
        <v/>
      </c>
    </row>
    <row r="42" spans="1:17" customFormat="1" ht="18.75" customHeight="1" x14ac:dyDescent="0.25">
      <c r="A42" s="20"/>
      <c r="B42" s="20">
        <v>10</v>
      </c>
      <c r="C42" s="20" t="s">
        <v>49</v>
      </c>
      <c r="D42" s="20">
        <v>1966</v>
      </c>
      <c r="E42" s="20" t="s">
        <v>50</v>
      </c>
      <c r="F42" s="22">
        <v>0.69599999999999995</v>
      </c>
      <c r="G42" s="20">
        <v>151400</v>
      </c>
      <c r="H42" s="23">
        <v>2.52</v>
      </c>
      <c r="I42" s="24">
        <v>0.1</v>
      </c>
      <c r="J42" s="74">
        <v>7.0000000000000001E-3</v>
      </c>
      <c r="K42" s="26">
        <v>6</v>
      </c>
      <c r="L42" s="26">
        <v>112</v>
      </c>
      <c r="M42" s="26"/>
      <c r="N42" s="31"/>
      <c r="O42" s="36"/>
      <c r="P42" s="18"/>
      <c r="Q42" s="16" t="str">
        <f t="shared" si="0"/>
        <v/>
      </c>
    </row>
    <row r="43" spans="1:17" customFormat="1" ht="18.75" customHeight="1" x14ac:dyDescent="0.25">
      <c r="A43" s="20"/>
      <c r="B43" s="20">
        <v>11</v>
      </c>
      <c r="C43" s="20" t="s">
        <v>51</v>
      </c>
      <c r="D43" s="20">
        <v>1977</v>
      </c>
      <c r="E43" s="20" t="s">
        <v>52</v>
      </c>
      <c r="F43" s="22">
        <v>0.69599999999999995</v>
      </c>
      <c r="G43" s="20">
        <v>151450</v>
      </c>
      <c r="H43" s="23">
        <v>2.52</v>
      </c>
      <c r="I43" s="24">
        <v>0.3</v>
      </c>
      <c r="J43" s="74">
        <v>8.9999999999999993E-3</v>
      </c>
      <c r="K43" s="26">
        <v>6</v>
      </c>
      <c r="L43" s="26">
        <v>112</v>
      </c>
      <c r="M43" s="26"/>
      <c r="N43" s="31"/>
      <c r="O43" s="36"/>
      <c r="P43" s="18"/>
      <c r="Q43" s="16" t="str">
        <f t="shared" si="0"/>
        <v/>
      </c>
    </row>
    <row r="44" spans="1:17" customFormat="1" ht="18.75" customHeight="1" x14ac:dyDescent="0.25">
      <c r="A44" s="20"/>
      <c r="B44" s="20">
        <v>1</v>
      </c>
      <c r="C44" s="20" t="s">
        <v>53</v>
      </c>
      <c r="D44" s="20">
        <v>1789</v>
      </c>
      <c r="E44" s="20" t="s">
        <v>54</v>
      </c>
      <c r="F44" s="22">
        <v>0.94199999999999995</v>
      </c>
      <c r="G44" s="20">
        <v>185700</v>
      </c>
      <c r="H44" s="23">
        <v>3.09</v>
      </c>
      <c r="I44" s="24">
        <v>1.5169999999999999</v>
      </c>
      <c r="J44" s="74">
        <v>0.02</v>
      </c>
      <c r="K44" s="26">
        <v>6</v>
      </c>
      <c r="L44" s="26">
        <v>101</v>
      </c>
      <c r="M44" s="26"/>
      <c r="N44" s="31">
        <v>3.7599999999999996E+22</v>
      </c>
      <c r="O44" s="36">
        <v>5.0000000000000001E-4</v>
      </c>
      <c r="P44" s="18"/>
      <c r="Q44" s="16" t="str">
        <f t="shared" si="0"/>
        <v/>
      </c>
    </row>
    <row r="45" spans="1:17" customFormat="1" ht="18.75" customHeight="1" x14ac:dyDescent="0.25">
      <c r="A45" s="20"/>
      <c r="B45" s="20">
        <v>2</v>
      </c>
      <c r="C45" s="20" t="s">
        <v>55</v>
      </c>
      <c r="D45" s="20">
        <v>1789</v>
      </c>
      <c r="E45" s="20" t="s">
        <v>54</v>
      </c>
      <c r="F45" s="22">
        <v>1.37</v>
      </c>
      <c r="G45" s="20">
        <v>238300</v>
      </c>
      <c r="H45" s="23">
        <v>3.97</v>
      </c>
      <c r="I45" s="24">
        <v>2.3E-2</v>
      </c>
      <c r="J45" s="74">
        <v>4.0000000000000001E-3</v>
      </c>
      <c r="K45" s="26"/>
      <c r="L45" s="26">
        <v>6</v>
      </c>
      <c r="M45" s="26"/>
      <c r="N45" s="31">
        <v>7.4000000000000004E+22</v>
      </c>
      <c r="O45" s="36">
        <v>1E-3</v>
      </c>
      <c r="P45" s="18"/>
      <c r="Q45" s="16" t="str">
        <f t="shared" si="0"/>
        <v/>
      </c>
    </row>
    <row r="46" spans="1:17" customFormat="1" ht="18.75" customHeight="1" x14ac:dyDescent="0.25">
      <c r="A46" s="20"/>
      <c r="B46" s="20">
        <v>13</v>
      </c>
      <c r="C46" s="20" t="s">
        <v>56</v>
      </c>
      <c r="D46" s="20">
        <v>1980</v>
      </c>
      <c r="E46" s="20" t="s">
        <v>131</v>
      </c>
      <c r="F46" s="22">
        <v>1.8879999999999999</v>
      </c>
      <c r="G46" s="20">
        <v>294670</v>
      </c>
      <c r="H46" s="23">
        <v>4.91</v>
      </c>
      <c r="I46" s="24">
        <v>6</v>
      </c>
      <c r="J46" s="74">
        <v>112</v>
      </c>
      <c r="K46" s="26"/>
      <c r="L46" s="26"/>
      <c r="M46" s="26"/>
      <c r="N46" s="31"/>
      <c r="O46" s="36"/>
      <c r="P46" s="18"/>
      <c r="Q46" s="16" t="str">
        <f t="shared" si="0"/>
        <v/>
      </c>
    </row>
    <row r="47" spans="1:17" customFormat="1" ht="18.75" customHeight="1" x14ac:dyDescent="0.25">
      <c r="A47" s="20"/>
      <c r="B47" s="20">
        <v>14</v>
      </c>
      <c r="C47" s="20" t="s">
        <v>57</v>
      </c>
      <c r="D47" s="20">
        <v>1980</v>
      </c>
      <c r="E47" s="20" t="s">
        <v>132</v>
      </c>
      <c r="F47" s="22">
        <v>1.8879999999999999</v>
      </c>
      <c r="G47" s="20">
        <v>294670</v>
      </c>
      <c r="H47" s="23">
        <v>4.91</v>
      </c>
      <c r="I47" s="24">
        <v>6</v>
      </c>
      <c r="J47" s="74">
        <v>112</v>
      </c>
      <c r="K47" s="26"/>
      <c r="L47" s="26"/>
      <c r="M47" s="26"/>
      <c r="N47" s="31"/>
      <c r="O47" s="36"/>
      <c r="P47" s="18"/>
      <c r="Q47" s="16" t="str">
        <f t="shared" si="0"/>
        <v/>
      </c>
    </row>
    <row r="48" spans="1:17" customFormat="1" ht="18.75" customHeight="1" x14ac:dyDescent="0.25">
      <c r="A48" s="20"/>
      <c r="B48" s="20">
        <v>3</v>
      </c>
      <c r="C48" s="20" t="s">
        <v>58</v>
      </c>
      <c r="D48" s="20">
        <v>1684</v>
      </c>
      <c r="E48" s="20" t="s">
        <v>59</v>
      </c>
      <c r="F48" s="22">
        <v>1.8879999999999999</v>
      </c>
      <c r="G48" s="20">
        <v>294700</v>
      </c>
      <c r="H48" s="23">
        <v>4.91</v>
      </c>
      <c r="I48" s="24">
        <v>1.093</v>
      </c>
      <c r="J48" s="74">
        <v>0</v>
      </c>
      <c r="K48" s="26">
        <v>6</v>
      </c>
      <c r="L48" s="26">
        <v>88</v>
      </c>
      <c r="M48" s="26"/>
      <c r="N48" s="31">
        <v>6.2599999999999995E+23</v>
      </c>
      <c r="O48" s="36">
        <v>8.5000000000000006E-3</v>
      </c>
      <c r="P48" s="18"/>
      <c r="Q48" s="16" t="str">
        <f t="shared" si="0"/>
        <v/>
      </c>
    </row>
    <row r="49" spans="1:17" customFormat="1" ht="18.75" customHeight="1" x14ac:dyDescent="0.25">
      <c r="A49" s="20"/>
      <c r="B49" s="20">
        <v>12</v>
      </c>
      <c r="C49" s="20" t="s">
        <v>122</v>
      </c>
      <c r="D49" s="20">
        <v>1980</v>
      </c>
      <c r="E49" s="20" t="s">
        <v>133</v>
      </c>
      <c r="F49" s="22">
        <v>2.7370000000000001</v>
      </c>
      <c r="G49" s="20">
        <v>377400</v>
      </c>
      <c r="H49" s="23">
        <v>6.29</v>
      </c>
      <c r="I49" s="24">
        <v>0.2</v>
      </c>
      <c r="J49" s="74">
        <v>5.0000000000000001E-3</v>
      </c>
      <c r="K49" s="26">
        <v>6</v>
      </c>
      <c r="L49" s="26">
        <v>112</v>
      </c>
      <c r="M49" s="26"/>
      <c r="N49" s="31"/>
      <c r="O49" s="36"/>
      <c r="P49" s="18"/>
      <c r="Q49" s="16" t="str">
        <f t="shared" si="0"/>
        <v/>
      </c>
    </row>
    <row r="50" spans="1:17" customFormat="1" ht="18.75" customHeight="1" x14ac:dyDescent="0.25">
      <c r="A50" s="20"/>
      <c r="B50" s="20">
        <v>4</v>
      </c>
      <c r="C50" s="20" t="s">
        <v>60</v>
      </c>
      <c r="D50" s="20">
        <v>1684</v>
      </c>
      <c r="E50" s="20" t="s">
        <v>59</v>
      </c>
      <c r="F50" s="22">
        <v>2.7370000000000001</v>
      </c>
      <c r="G50" s="20">
        <v>377700</v>
      </c>
      <c r="H50" s="23">
        <v>6.29</v>
      </c>
      <c r="I50" s="24">
        <v>2.3E-2</v>
      </c>
      <c r="J50" s="74">
        <v>2E-3</v>
      </c>
      <c r="K50" s="26">
        <v>6</v>
      </c>
      <c r="L50" s="26">
        <v>101</v>
      </c>
      <c r="M50" s="26"/>
      <c r="N50" s="31">
        <v>1.0500000000000001E+24</v>
      </c>
      <c r="O50" s="36"/>
      <c r="P50" s="18"/>
      <c r="Q50" s="16" t="str">
        <f t="shared" si="0"/>
        <v/>
      </c>
    </row>
    <row r="51" spans="1:17" customFormat="1" ht="18.75" customHeight="1" x14ac:dyDescent="0.25">
      <c r="A51" s="20"/>
      <c r="B51" s="20">
        <v>5</v>
      </c>
      <c r="C51" s="20" t="s">
        <v>61</v>
      </c>
      <c r="D51" s="20">
        <v>1672</v>
      </c>
      <c r="E51" s="20" t="s">
        <v>59</v>
      </c>
      <c r="F51" s="22">
        <v>4.5179999999999998</v>
      </c>
      <c r="G51" s="20">
        <v>527400</v>
      </c>
      <c r="H51" s="23">
        <v>8.7899999999999991</v>
      </c>
      <c r="I51" s="24">
        <v>0.35</v>
      </c>
      <c r="J51" s="74">
        <v>1E-3</v>
      </c>
      <c r="K51" s="26">
        <v>6</v>
      </c>
      <c r="L51" s="26">
        <v>112</v>
      </c>
      <c r="M51" s="26" t="s">
        <v>62</v>
      </c>
      <c r="N51" s="31">
        <v>2.2799999999999997E+24</v>
      </c>
      <c r="O51" s="36">
        <v>3.1E-2</v>
      </c>
      <c r="P51" s="18"/>
      <c r="Q51" s="16">
        <f t="shared" si="0"/>
        <v>26</v>
      </c>
    </row>
    <row r="52" spans="1:17" customFormat="1" ht="18.75" customHeight="1" x14ac:dyDescent="0.25">
      <c r="A52" s="20"/>
      <c r="B52" s="20">
        <v>6</v>
      </c>
      <c r="C52" s="20" t="s">
        <v>63</v>
      </c>
      <c r="D52" s="20">
        <v>1655</v>
      </c>
      <c r="E52" s="20" t="s">
        <v>64</v>
      </c>
      <c r="F52" s="22">
        <v>15.945</v>
      </c>
      <c r="G52" s="20">
        <v>1222200</v>
      </c>
      <c r="H52" s="23">
        <v>20.37</v>
      </c>
      <c r="I52" s="24">
        <v>0.33</v>
      </c>
      <c r="J52" s="74">
        <v>2.9000000000000001E-2</v>
      </c>
      <c r="K52" s="26">
        <v>6</v>
      </c>
      <c r="L52" s="26">
        <v>114</v>
      </c>
      <c r="M52" s="26">
        <v>94</v>
      </c>
      <c r="N52" s="31">
        <v>1.3600000000000001E+26</v>
      </c>
      <c r="O52" s="36">
        <v>1.8503000000000001</v>
      </c>
      <c r="P52" s="18"/>
      <c r="Q52" s="16">
        <f t="shared" si="0"/>
        <v>0</v>
      </c>
    </row>
    <row r="53" spans="1:17" customFormat="1" ht="18.75" customHeight="1" x14ac:dyDescent="0.25">
      <c r="A53" s="20"/>
      <c r="B53" s="20">
        <v>7</v>
      </c>
      <c r="C53" s="20" t="s">
        <v>65</v>
      </c>
      <c r="D53" s="20">
        <v>1848</v>
      </c>
      <c r="E53" s="20" t="s">
        <v>66</v>
      </c>
      <c r="F53" s="22">
        <v>21.277000000000001</v>
      </c>
      <c r="G53" s="20">
        <v>1481500</v>
      </c>
      <c r="H53" s="23">
        <v>24.69</v>
      </c>
      <c r="I53" s="24">
        <v>0.4</v>
      </c>
      <c r="J53" s="74">
        <v>0.104</v>
      </c>
      <c r="K53" s="26">
        <v>8</v>
      </c>
      <c r="L53" s="26">
        <v>120</v>
      </c>
      <c r="M53" s="26"/>
      <c r="N53" s="31">
        <v>1.1E+23</v>
      </c>
      <c r="O53" s="36">
        <v>1.5E-3</v>
      </c>
      <c r="P53" s="18"/>
      <c r="Q53" s="16" t="str">
        <f t="shared" si="0"/>
        <v/>
      </c>
    </row>
    <row r="54" spans="1:17" customFormat="1" ht="18.75" customHeight="1" x14ac:dyDescent="0.25">
      <c r="A54" s="20"/>
      <c r="B54" s="20">
        <v>8</v>
      </c>
      <c r="C54" s="20" t="s">
        <v>67</v>
      </c>
      <c r="D54" s="20">
        <v>1671</v>
      </c>
      <c r="E54" s="20" t="s">
        <v>59</v>
      </c>
      <c r="F54" s="22">
        <v>79.331000000000003</v>
      </c>
      <c r="G54" s="20">
        <v>3562200</v>
      </c>
      <c r="H54" s="23">
        <v>59.37</v>
      </c>
      <c r="I54" s="24">
        <v>14.7</v>
      </c>
      <c r="J54" s="74">
        <v>2.8000000000000001E-2</v>
      </c>
      <c r="K54" s="26">
        <v>8</v>
      </c>
      <c r="L54" s="26">
        <v>122</v>
      </c>
      <c r="M54" s="26"/>
      <c r="N54" s="31">
        <v>1.93E+24</v>
      </c>
      <c r="O54" s="36">
        <v>2.6200000000000001E-2</v>
      </c>
      <c r="P54" s="18"/>
      <c r="Q54" s="16" t="str">
        <f t="shared" si="0"/>
        <v/>
      </c>
    </row>
    <row r="55" spans="1:17" customFormat="1" ht="18.75" customHeight="1" x14ac:dyDescent="0.25">
      <c r="A55" s="20"/>
      <c r="B55" s="20">
        <v>23</v>
      </c>
      <c r="C55" s="20" t="s">
        <v>68</v>
      </c>
      <c r="D55" s="20">
        <v>2000</v>
      </c>
      <c r="E55" s="20" t="s">
        <v>69</v>
      </c>
      <c r="F55" s="22">
        <v>450</v>
      </c>
      <c r="G55" s="20">
        <v>11300000</v>
      </c>
      <c r="H55" s="23">
        <v>188.3</v>
      </c>
      <c r="I55" s="24"/>
      <c r="J55" s="74"/>
      <c r="K55" s="26"/>
      <c r="L55" s="26"/>
      <c r="M55" s="26"/>
      <c r="N55" s="31"/>
      <c r="O55" s="36"/>
      <c r="P55" s="18"/>
      <c r="Q55" s="16" t="str">
        <f t="shared" si="0"/>
        <v/>
      </c>
    </row>
    <row r="56" spans="1:17" customFormat="1" ht="18.75" customHeight="1" x14ac:dyDescent="0.25">
      <c r="A56" s="20"/>
      <c r="B56" s="20">
        <v>24</v>
      </c>
      <c r="C56" s="20" t="s">
        <v>70</v>
      </c>
      <c r="D56" s="20">
        <v>2000</v>
      </c>
      <c r="E56" s="20" t="s">
        <v>134</v>
      </c>
      <c r="F56" s="22">
        <v>455</v>
      </c>
      <c r="G56" s="20">
        <v>11500000</v>
      </c>
      <c r="H56" s="23">
        <v>191.7</v>
      </c>
      <c r="I56" s="24"/>
      <c r="J56" s="74"/>
      <c r="K56" s="26"/>
      <c r="L56" s="26"/>
      <c r="M56" s="26"/>
      <c r="N56" s="31"/>
      <c r="O56" s="36"/>
      <c r="P56" s="18"/>
      <c r="Q56" s="16" t="str">
        <f t="shared" si="0"/>
        <v/>
      </c>
    </row>
    <row r="57" spans="1:17" customFormat="1" ht="18.75" customHeight="1" x14ac:dyDescent="0.25">
      <c r="A57" s="20"/>
      <c r="B57" s="20">
        <v>9</v>
      </c>
      <c r="C57" s="20" t="s">
        <v>72</v>
      </c>
      <c r="D57" s="20">
        <v>1898</v>
      </c>
      <c r="E57" s="20" t="s">
        <v>73</v>
      </c>
      <c r="F57" s="22">
        <v>548.21199999999999</v>
      </c>
      <c r="G57" s="20">
        <v>12944300</v>
      </c>
      <c r="H57" s="23">
        <v>215.73</v>
      </c>
      <c r="I57" s="24">
        <v>150</v>
      </c>
      <c r="J57" s="74">
        <v>0.16300000000000001</v>
      </c>
      <c r="K57" s="26">
        <v>8</v>
      </c>
      <c r="L57" s="26">
        <v>126</v>
      </c>
      <c r="M57" s="26"/>
      <c r="N57" s="31"/>
      <c r="O57" s="36"/>
      <c r="P57" s="18"/>
      <c r="Q57" s="16" t="str">
        <f t="shared" si="0"/>
        <v/>
      </c>
    </row>
    <row r="58" spans="1:17" customFormat="1" ht="18.75" customHeight="1" x14ac:dyDescent="0.25">
      <c r="A58" s="20"/>
      <c r="B58" s="20">
        <v>20</v>
      </c>
      <c r="C58" s="20" t="s">
        <v>74</v>
      </c>
      <c r="D58" s="20">
        <v>2000</v>
      </c>
      <c r="E58" s="20" t="s">
        <v>69</v>
      </c>
      <c r="F58" s="22">
        <v>685</v>
      </c>
      <c r="G58" s="20">
        <v>15200000</v>
      </c>
      <c r="H58" s="23">
        <v>253.3</v>
      </c>
      <c r="I58" s="24"/>
      <c r="J58" s="74"/>
      <c r="K58" s="26"/>
      <c r="L58" s="26"/>
      <c r="M58" s="26"/>
      <c r="N58" s="31"/>
      <c r="O58" s="36"/>
      <c r="P58" s="18"/>
      <c r="Q58" s="16" t="str">
        <f t="shared" si="0"/>
        <v/>
      </c>
    </row>
    <row r="59" spans="1:17" customFormat="1" ht="18.75" customHeight="1" x14ac:dyDescent="0.25">
      <c r="A59" s="20"/>
      <c r="B59" s="20">
        <v>26</v>
      </c>
      <c r="C59" s="20" t="s">
        <v>75</v>
      </c>
      <c r="D59" s="20">
        <v>2000</v>
      </c>
      <c r="E59" s="20" t="s">
        <v>134</v>
      </c>
      <c r="F59" s="22">
        <v>730</v>
      </c>
      <c r="G59" s="20">
        <v>15700000</v>
      </c>
      <c r="H59" s="23">
        <v>261.7</v>
      </c>
      <c r="I59" s="24" t="s">
        <v>28</v>
      </c>
      <c r="J59" s="74"/>
      <c r="K59" s="26"/>
      <c r="L59" s="26"/>
      <c r="M59" s="26"/>
      <c r="N59" s="31"/>
      <c r="O59" s="36"/>
      <c r="P59" s="18"/>
      <c r="Q59" s="16" t="str">
        <f t="shared" si="0"/>
        <v/>
      </c>
    </row>
    <row r="60" spans="1:17" customFormat="1" ht="18.75" customHeight="1" x14ac:dyDescent="0.25">
      <c r="A60" s="20"/>
      <c r="B60" s="20">
        <v>21</v>
      </c>
      <c r="C60" s="20" t="s">
        <v>76</v>
      </c>
      <c r="D60" s="20">
        <v>2000</v>
      </c>
      <c r="E60" s="20" t="s">
        <v>135</v>
      </c>
      <c r="F60" s="22">
        <v>825</v>
      </c>
      <c r="G60" s="20">
        <v>17300000</v>
      </c>
      <c r="H60" s="23">
        <v>288.3</v>
      </c>
      <c r="I60" s="24"/>
      <c r="J60" s="74"/>
      <c r="K60" s="26"/>
      <c r="L60" s="26"/>
      <c r="M60" s="26"/>
      <c r="N60" s="31"/>
      <c r="O60" s="36"/>
      <c r="P60" s="18"/>
      <c r="Q60" s="16" t="str">
        <f t="shared" si="0"/>
        <v/>
      </c>
    </row>
    <row r="61" spans="1:17" customFormat="1" ht="18.75" customHeight="1" x14ac:dyDescent="0.25">
      <c r="A61" s="20"/>
      <c r="B61" s="20">
        <v>28</v>
      </c>
      <c r="C61" s="20" t="s">
        <v>77</v>
      </c>
      <c r="D61" s="20">
        <v>2000</v>
      </c>
      <c r="E61" s="20" t="s">
        <v>134</v>
      </c>
      <c r="F61" s="22">
        <v>860</v>
      </c>
      <c r="G61" s="20">
        <v>17500000</v>
      </c>
      <c r="H61" s="23">
        <v>291.7</v>
      </c>
      <c r="I61" s="24"/>
      <c r="J61" s="74"/>
      <c r="K61" s="26"/>
      <c r="L61" s="26"/>
      <c r="M61" s="26"/>
      <c r="N61" s="31"/>
      <c r="O61" s="36"/>
      <c r="P61" s="18"/>
      <c r="Q61" s="16" t="str">
        <f t="shared" si="0"/>
        <v/>
      </c>
    </row>
    <row r="62" spans="1:17" customFormat="1" ht="18.75" customHeight="1" x14ac:dyDescent="0.25">
      <c r="A62" s="20"/>
      <c r="B62" s="20">
        <v>29</v>
      </c>
      <c r="C62" s="20" t="s">
        <v>78</v>
      </c>
      <c r="D62" s="20">
        <v>2000</v>
      </c>
      <c r="E62" s="20" t="s">
        <v>136</v>
      </c>
      <c r="F62" s="22">
        <v>890</v>
      </c>
      <c r="G62" s="20">
        <v>17900000</v>
      </c>
      <c r="H62" s="23">
        <v>298.3</v>
      </c>
      <c r="I62" s="24"/>
      <c r="J62" s="74"/>
      <c r="K62" s="26"/>
      <c r="L62" s="26"/>
      <c r="M62" s="26"/>
      <c r="N62" s="31"/>
      <c r="O62" s="36"/>
      <c r="P62" s="18"/>
      <c r="Q62" s="16" t="str">
        <f t="shared" si="0"/>
        <v/>
      </c>
    </row>
    <row r="63" spans="1:17" customFormat="1" ht="18.75" customHeight="1" x14ac:dyDescent="0.25">
      <c r="A63" s="20"/>
      <c r="B63" s="20">
        <v>22</v>
      </c>
      <c r="C63" s="20" t="s">
        <v>80</v>
      </c>
      <c r="D63" s="20">
        <v>2000</v>
      </c>
      <c r="E63" s="20" t="s">
        <v>134</v>
      </c>
      <c r="F63" s="22">
        <v>925</v>
      </c>
      <c r="G63" s="20">
        <v>18200000</v>
      </c>
      <c r="H63" s="23">
        <v>303.3</v>
      </c>
      <c r="I63" s="24"/>
      <c r="J63" s="74"/>
      <c r="K63" s="26"/>
      <c r="L63" s="26"/>
      <c r="M63" s="26"/>
      <c r="N63" s="31"/>
      <c r="O63" s="36"/>
      <c r="P63" s="18"/>
      <c r="Q63" s="16" t="str">
        <f t="shared" si="0"/>
        <v/>
      </c>
    </row>
    <row r="64" spans="1:17" customFormat="1" ht="18.75" customHeight="1" x14ac:dyDescent="0.25">
      <c r="A64" s="20"/>
      <c r="B64" s="20">
        <v>27</v>
      </c>
      <c r="C64" s="20" t="s">
        <v>81</v>
      </c>
      <c r="D64" s="20">
        <v>2000</v>
      </c>
      <c r="E64" s="20" t="s">
        <v>135</v>
      </c>
      <c r="F64" s="22">
        <v>940</v>
      </c>
      <c r="G64" s="20">
        <v>18500000</v>
      </c>
      <c r="H64" s="23">
        <v>308.3</v>
      </c>
      <c r="I64" s="24" t="s">
        <v>28</v>
      </c>
      <c r="J64" s="74"/>
      <c r="K64" s="26"/>
      <c r="L64" s="26"/>
      <c r="M64" s="26"/>
      <c r="N64" s="31"/>
      <c r="O64" s="36"/>
      <c r="P64" s="18"/>
      <c r="Q64" s="16" t="str">
        <f t="shared" si="0"/>
        <v/>
      </c>
    </row>
    <row r="65" spans="1:17" customFormat="1" ht="18.75" customHeight="1" x14ac:dyDescent="0.25">
      <c r="A65" s="20"/>
      <c r="B65" s="20">
        <v>30</v>
      </c>
      <c r="C65" s="20" t="s">
        <v>82</v>
      </c>
      <c r="D65" s="20">
        <v>2000</v>
      </c>
      <c r="E65" s="20" t="s">
        <v>135</v>
      </c>
      <c r="F65" s="22">
        <v>1040</v>
      </c>
      <c r="G65" s="20">
        <v>19700000</v>
      </c>
      <c r="H65" s="23">
        <v>328.3</v>
      </c>
      <c r="I65" s="24" t="s">
        <v>28</v>
      </c>
      <c r="J65" s="74"/>
      <c r="K65" s="26"/>
      <c r="L65" s="26"/>
      <c r="M65" s="26"/>
      <c r="N65" s="31"/>
      <c r="O65" s="36"/>
      <c r="P65" s="18"/>
      <c r="Q65" s="16" t="str">
        <f t="shared" si="0"/>
        <v/>
      </c>
    </row>
    <row r="66" spans="1:17" customFormat="1" ht="18.75" customHeight="1" x14ac:dyDescent="0.25">
      <c r="A66" s="20"/>
      <c r="B66" s="20">
        <v>25</v>
      </c>
      <c r="C66" s="20" t="s">
        <v>83</v>
      </c>
      <c r="D66" s="20">
        <v>2000</v>
      </c>
      <c r="E66" s="20" t="s">
        <v>135</v>
      </c>
      <c r="F66" s="22">
        <v>1070</v>
      </c>
      <c r="G66" s="20">
        <v>20100000</v>
      </c>
      <c r="H66" s="23">
        <v>335</v>
      </c>
      <c r="I66" s="24" t="s">
        <v>28</v>
      </c>
      <c r="J66" s="74"/>
      <c r="K66" s="26"/>
      <c r="L66" s="26"/>
      <c r="M66" s="26"/>
      <c r="N66" s="31"/>
      <c r="O66" s="36"/>
      <c r="P66" s="18"/>
      <c r="Q66" s="16" t="str">
        <f t="shared" si="0"/>
        <v/>
      </c>
    </row>
    <row r="67" spans="1:17" customFormat="1" ht="18.75" customHeight="1" thickBot="1" x14ac:dyDescent="0.3">
      <c r="A67" s="20"/>
      <c r="B67" s="20">
        <v>19</v>
      </c>
      <c r="C67" s="20" t="s">
        <v>84</v>
      </c>
      <c r="D67" s="20">
        <v>2000</v>
      </c>
      <c r="E67" s="20" t="s">
        <v>69</v>
      </c>
      <c r="F67" s="22">
        <v>1310</v>
      </c>
      <c r="G67" s="20">
        <v>23100000</v>
      </c>
      <c r="H67" s="23">
        <v>385</v>
      </c>
      <c r="I67" s="24" t="s">
        <v>28</v>
      </c>
      <c r="J67" s="74"/>
      <c r="K67" s="26"/>
      <c r="L67" s="26"/>
      <c r="M67" s="26"/>
      <c r="N67" s="31"/>
      <c r="O67" s="36"/>
      <c r="P67" s="18"/>
      <c r="Q67" s="16" t="str">
        <f t="shared" si="0"/>
        <v/>
      </c>
    </row>
    <row r="68" spans="1:17" customFormat="1" ht="18.75" customHeight="1" thickTop="1" x14ac:dyDescent="0.25">
      <c r="A68" s="65">
        <v>2003</v>
      </c>
      <c r="B68" s="65">
        <v>13</v>
      </c>
      <c r="C68" s="65" t="s">
        <v>85</v>
      </c>
      <c r="D68" s="65">
        <v>1986</v>
      </c>
      <c r="E68" s="65" t="s">
        <v>137</v>
      </c>
      <c r="F68" s="66">
        <v>0.33400000000000002</v>
      </c>
      <c r="G68" s="65">
        <v>49771</v>
      </c>
      <c r="H68" s="67">
        <v>1.95</v>
      </c>
      <c r="I68" s="68"/>
      <c r="J68" s="75"/>
      <c r="K68" s="69">
        <v>4</v>
      </c>
      <c r="L68" s="69">
        <v>87</v>
      </c>
      <c r="M68" s="69">
        <v>80</v>
      </c>
      <c r="N68" s="70"/>
      <c r="O68" s="71"/>
      <c r="P68" s="18"/>
      <c r="Q68" s="16">
        <f t="shared" si="0"/>
        <v>0</v>
      </c>
    </row>
    <row r="69" spans="1:17" customFormat="1" ht="18.75" customHeight="1" x14ac:dyDescent="0.25">
      <c r="A69" s="20">
        <v>24</v>
      </c>
      <c r="B69" s="20">
        <v>14</v>
      </c>
      <c r="C69" s="20" t="s">
        <v>86</v>
      </c>
      <c r="D69" s="20">
        <v>1986</v>
      </c>
      <c r="E69" s="20" t="s">
        <v>137</v>
      </c>
      <c r="F69" s="22">
        <v>0.377</v>
      </c>
      <c r="G69" s="20">
        <v>53796</v>
      </c>
      <c r="H69" s="23">
        <v>2.1</v>
      </c>
      <c r="I69" s="24"/>
      <c r="J69" s="74"/>
      <c r="K69" s="26">
        <v>4</v>
      </c>
      <c r="L69" s="26">
        <v>87</v>
      </c>
      <c r="M69" s="26">
        <v>80</v>
      </c>
      <c r="N69" s="31"/>
      <c r="O69" s="36"/>
      <c r="P69" s="18"/>
      <c r="Q69" s="16">
        <f t="shared" si="0"/>
        <v>0</v>
      </c>
    </row>
    <row r="70" spans="1:17" customFormat="1" ht="18.75" customHeight="1" x14ac:dyDescent="0.25">
      <c r="A70" s="20"/>
      <c r="B70" s="20">
        <v>15</v>
      </c>
      <c r="C70" s="20" t="s">
        <v>87</v>
      </c>
      <c r="D70" s="20">
        <v>1986</v>
      </c>
      <c r="E70" s="20" t="s">
        <v>88</v>
      </c>
      <c r="F70" s="22">
        <v>0.435</v>
      </c>
      <c r="G70" s="20">
        <v>59173</v>
      </c>
      <c r="H70" s="23">
        <v>2.31</v>
      </c>
      <c r="I70" s="24"/>
      <c r="J70" s="74"/>
      <c r="K70" s="26">
        <v>4</v>
      </c>
      <c r="L70" s="26">
        <v>87</v>
      </c>
      <c r="M70" s="26">
        <v>80</v>
      </c>
      <c r="N70" s="31"/>
      <c r="O70" s="36"/>
      <c r="P70" s="18"/>
      <c r="Q70" s="16">
        <f t="shared" si="0"/>
        <v>0</v>
      </c>
    </row>
    <row r="71" spans="1:17" customFormat="1" ht="18.75" customHeight="1" x14ac:dyDescent="0.25">
      <c r="A71" s="20"/>
      <c r="B71" s="20">
        <v>9</v>
      </c>
      <c r="C71" s="20" t="s">
        <v>89</v>
      </c>
      <c r="D71" s="20">
        <v>1986</v>
      </c>
      <c r="E71" s="20" t="s">
        <v>123</v>
      </c>
      <c r="F71" s="22">
        <v>0.46400000000000002</v>
      </c>
      <c r="G71" s="20">
        <v>61777</v>
      </c>
      <c r="H71" s="23">
        <v>2.42</v>
      </c>
      <c r="I71" s="24"/>
      <c r="J71" s="74"/>
      <c r="K71" s="26">
        <v>4</v>
      </c>
      <c r="L71" s="26">
        <v>87</v>
      </c>
      <c r="M71" s="26">
        <v>80</v>
      </c>
      <c r="N71" s="31"/>
      <c r="O71" s="36"/>
      <c r="P71" s="18"/>
      <c r="Q71" s="16">
        <f t="shared" si="0"/>
        <v>0</v>
      </c>
    </row>
    <row r="72" spans="1:17" customFormat="1" ht="18.75" customHeight="1" x14ac:dyDescent="0.25">
      <c r="A72" s="20"/>
      <c r="B72" s="20">
        <v>12</v>
      </c>
      <c r="C72" s="20" t="s">
        <v>90</v>
      </c>
      <c r="D72" s="20">
        <v>1986</v>
      </c>
      <c r="E72" s="20" t="s">
        <v>123</v>
      </c>
      <c r="F72" s="22">
        <v>0.47399999999999998</v>
      </c>
      <c r="G72" s="20">
        <v>62676</v>
      </c>
      <c r="H72" s="23">
        <v>2.4500000000000002</v>
      </c>
      <c r="I72" s="24"/>
      <c r="J72" s="74"/>
      <c r="K72" s="26">
        <v>4</v>
      </c>
      <c r="L72" s="26">
        <v>87</v>
      </c>
      <c r="M72" s="26">
        <v>80</v>
      </c>
      <c r="N72" s="31"/>
      <c r="O72" s="36"/>
      <c r="P72" s="18"/>
      <c r="Q72" s="16">
        <f t="shared" ref="Q72:Q99" si="1">IF(M72="","",IF(ISNUMBER(FIND("-",M72)),LEFT(M72,FIND("-",M72)-1)-RIGHT(M72,LEN(M72)-FIND("-",M72)),0))</f>
        <v>0</v>
      </c>
    </row>
    <row r="73" spans="1:17" customFormat="1" ht="18.75" customHeight="1" x14ac:dyDescent="0.25">
      <c r="A73" s="20"/>
      <c r="B73" s="20">
        <v>8</v>
      </c>
      <c r="C73" s="20" t="s">
        <v>91</v>
      </c>
      <c r="D73" s="20">
        <v>1986</v>
      </c>
      <c r="E73" s="20" t="s">
        <v>123</v>
      </c>
      <c r="F73" s="22">
        <v>0.496</v>
      </c>
      <c r="G73" s="20">
        <v>64352</v>
      </c>
      <c r="H73" s="23">
        <v>2.52</v>
      </c>
      <c r="I73" s="24"/>
      <c r="J73" s="74"/>
      <c r="K73" s="26">
        <v>4</v>
      </c>
      <c r="L73" s="26">
        <v>87</v>
      </c>
      <c r="M73" s="26">
        <v>80</v>
      </c>
      <c r="N73" s="31"/>
      <c r="O73" s="36"/>
      <c r="P73" s="18"/>
      <c r="Q73" s="16">
        <f t="shared" si="1"/>
        <v>0</v>
      </c>
    </row>
    <row r="74" spans="1:17" customFormat="1" ht="18.75" customHeight="1" x14ac:dyDescent="0.25">
      <c r="A74" s="20"/>
      <c r="B74" s="20">
        <v>7</v>
      </c>
      <c r="C74" s="20" t="s">
        <v>92</v>
      </c>
      <c r="D74" s="20">
        <v>1986</v>
      </c>
      <c r="E74" s="20" t="s">
        <v>123</v>
      </c>
      <c r="F74" s="22">
        <v>0.51300000000000001</v>
      </c>
      <c r="G74" s="20">
        <v>66085</v>
      </c>
      <c r="H74" s="23">
        <v>2.58</v>
      </c>
      <c r="I74" s="24"/>
      <c r="J74" s="74"/>
      <c r="K74" s="26">
        <v>4</v>
      </c>
      <c r="L74" s="26">
        <v>87</v>
      </c>
      <c r="M74" s="26">
        <v>80</v>
      </c>
      <c r="N74" s="31"/>
      <c r="O74" s="36"/>
      <c r="P74" s="18"/>
      <c r="Q74" s="16">
        <f t="shared" si="1"/>
        <v>0</v>
      </c>
    </row>
    <row r="75" spans="1:17" customFormat="1" ht="18.75" customHeight="1" x14ac:dyDescent="0.25">
      <c r="A75" s="20"/>
      <c r="B75" s="20">
        <v>10</v>
      </c>
      <c r="C75" s="20" t="s">
        <v>93</v>
      </c>
      <c r="D75" s="20">
        <v>1986</v>
      </c>
      <c r="E75" s="20" t="s">
        <v>123</v>
      </c>
      <c r="F75" s="22">
        <v>0.55800000000000005</v>
      </c>
      <c r="G75" s="20">
        <v>69942</v>
      </c>
      <c r="H75" s="23">
        <v>2.73</v>
      </c>
      <c r="I75" s="24"/>
      <c r="J75" s="74"/>
      <c r="K75" s="26">
        <v>4</v>
      </c>
      <c r="L75" s="26">
        <v>87</v>
      </c>
      <c r="M75" s="26">
        <v>80</v>
      </c>
      <c r="N75" s="31"/>
      <c r="O75" s="36"/>
      <c r="P75" s="18"/>
      <c r="Q75" s="16">
        <f t="shared" si="1"/>
        <v>0</v>
      </c>
    </row>
    <row r="76" spans="1:17" customFormat="1" ht="18.75" customHeight="1" x14ac:dyDescent="0.25">
      <c r="A76" s="20"/>
      <c r="B76" s="20">
        <v>11</v>
      </c>
      <c r="C76" s="20" t="s">
        <v>94</v>
      </c>
      <c r="D76" s="20">
        <v>1986</v>
      </c>
      <c r="E76" s="20" t="s">
        <v>123</v>
      </c>
      <c r="F76" s="22">
        <v>0.624</v>
      </c>
      <c r="G76" s="20">
        <v>75258</v>
      </c>
      <c r="H76" s="23">
        <v>2.94</v>
      </c>
      <c r="I76" s="24"/>
      <c r="J76" s="74"/>
      <c r="K76" s="26">
        <v>4</v>
      </c>
      <c r="L76" s="26">
        <v>87</v>
      </c>
      <c r="M76" s="26">
        <v>80</v>
      </c>
      <c r="N76" s="31"/>
      <c r="O76" s="36"/>
      <c r="P76" s="18"/>
      <c r="Q76" s="16">
        <f t="shared" si="1"/>
        <v>0</v>
      </c>
    </row>
    <row r="77" spans="1:17" customFormat="1" ht="18.75" customHeight="1" x14ac:dyDescent="0.25">
      <c r="A77" s="20"/>
      <c r="B77" s="20"/>
      <c r="C77" s="20" t="s">
        <v>95</v>
      </c>
      <c r="D77" s="20">
        <v>2003</v>
      </c>
      <c r="E77" s="20" t="s">
        <v>45</v>
      </c>
      <c r="F77" s="22"/>
      <c r="G77" s="20"/>
      <c r="H77" s="23"/>
      <c r="I77" s="24"/>
      <c r="J77" s="74"/>
      <c r="K77" s="26"/>
      <c r="L77" s="26"/>
      <c r="M77" s="26"/>
      <c r="N77" s="31"/>
      <c r="O77" s="36"/>
      <c r="P77" s="18"/>
      <c r="Q77" s="16" t="str">
        <f t="shared" si="1"/>
        <v/>
      </c>
    </row>
    <row r="78" spans="1:17" customFormat="1" ht="18.75" customHeight="1" x14ac:dyDescent="0.25">
      <c r="A78" s="20"/>
      <c r="B78" s="20"/>
      <c r="C78" s="20" t="s">
        <v>96</v>
      </c>
      <c r="D78" s="20">
        <v>2003</v>
      </c>
      <c r="E78" s="20" t="s">
        <v>45</v>
      </c>
      <c r="F78" s="22"/>
      <c r="G78" s="20"/>
      <c r="H78" s="23"/>
      <c r="I78" s="24"/>
      <c r="J78" s="74"/>
      <c r="K78" s="26"/>
      <c r="L78" s="26"/>
      <c r="M78" s="26"/>
      <c r="N78" s="31"/>
      <c r="O78" s="36"/>
      <c r="P78" s="18"/>
      <c r="Q78" s="16" t="str">
        <f t="shared" si="1"/>
        <v/>
      </c>
    </row>
    <row r="79" spans="1:17" customFormat="1" ht="18.75" customHeight="1" x14ac:dyDescent="0.25">
      <c r="A79" s="20"/>
      <c r="B79" s="20">
        <v>18</v>
      </c>
      <c r="C79" s="20" t="s">
        <v>97</v>
      </c>
      <c r="D79" s="20">
        <v>1999</v>
      </c>
      <c r="E79" s="20" t="s">
        <v>98</v>
      </c>
      <c r="F79" s="22">
        <v>0.63700000000000001</v>
      </c>
      <c r="G79" s="20">
        <v>76416</v>
      </c>
      <c r="H79" s="23">
        <v>2.99</v>
      </c>
      <c r="I79" s="24"/>
      <c r="J79" s="74"/>
      <c r="K79" s="26"/>
      <c r="L79" s="26"/>
      <c r="M79" s="26"/>
      <c r="N79" s="31"/>
      <c r="O79" s="36"/>
      <c r="P79" s="18"/>
      <c r="Q79" s="16" t="str">
        <f t="shared" si="1"/>
        <v/>
      </c>
    </row>
    <row r="80" spans="1:17" customFormat="1" ht="18.75" customHeight="1" x14ac:dyDescent="0.25">
      <c r="A80" s="20"/>
      <c r="B80" s="20">
        <v>6</v>
      </c>
      <c r="C80" s="20" t="s">
        <v>99</v>
      </c>
      <c r="D80" s="20">
        <v>1985</v>
      </c>
      <c r="E80" s="20" t="s">
        <v>123</v>
      </c>
      <c r="F80" s="22">
        <v>0.76100000000000001</v>
      </c>
      <c r="G80" s="20">
        <v>86000</v>
      </c>
      <c r="H80" s="23">
        <v>3.36</v>
      </c>
      <c r="I80" s="24"/>
      <c r="J80" s="74"/>
      <c r="K80" s="26">
        <v>4</v>
      </c>
      <c r="L80" s="26">
        <v>87</v>
      </c>
      <c r="M80" s="26">
        <v>80</v>
      </c>
      <c r="N80" s="31"/>
      <c r="O80" s="36"/>
      <c r="P80" s="18"/>
      <c r="Q80" s="16">
        <f t="shared" si="1"/>
        <v>0</v>
      </c>
    </row>
    <row r="81" spans="1:17" customFormat="1" ht="18.75" customHeight="1" x14ac:dyDescent="0.25">
      <c r="A81" s="20"/>
      <c r="B81" s="20">
        <v>5</v>
      </c>
      <c r="C81" s="20" t="s">
        <v>100</v>
      </c>
      <c r="D81" s="20">
        <v>1948</v>
      </c>
      <c r="E81" s="20" t="s">
        <v>101</v>
      </c>
      <c r="F81" s="22">
        <v>1.4139999999999999</v>
      </c>
      <c r="G81" s="20">
        <v>129900</v>
      </c>
      <c r="H81" s="23">
        <v>5.07</v>
      </c>
      <c r="I81" s="24">
        <v>4.22</v>
      </c>
      <c r="J81" s="74">
        <v>2.7E-2</v>
      </c>
      <c r="K81" s="26">
        <v>4</v>
      </c>
      <c r="L81" s="26">
        <v>81</v>
      </c>
      <c r="M81" s="26">
        <v>84</v>
      </c>
      <c r="N81" s="31">
        <v>3.4E+22</v>
      </c>
      <c r="O81" s="36">
        <v>4.0000000000000002E-4</v>
      </c>
      <c r="P81" s="18"/>
      <c r="Q81" s="16">
        <f t="shared" si="1"/>
        <v>0</v>
      </c>
    </row>
    <row r="82" spans="1:17" customFormat="1" ht="18.75" customHeight="1" x14ac:dyDescent="0.25">
      <c r="A82" s="20"/>
      <c r="B82" s="20">
        <v>1</v>
      </c>
      <c r="C82" s="20" t="s">
        <v>102</v>
      </c>
      <c r="D82" s="20">
        <v>1851</v>
      </c>
      <c r="E82" s="20" t="s">
        <v>103</v>
      </c>
      <c r="F82" s="22">
        <v>2.52</v>
      </c>
      <c r="G82" s="20">
        <v>191239</v>
      </c>
      <c r="H82" s="23">
        <v>7.48</v>
      </c>
      <c r="I82" s="24">
        <v>0.31</v>
      </c>
      <c r="J82" s="74">
        <v>3.0000000000000001E-3</v>
      </c>
      <c r="K82" s="26">
        <v>4</v>
      </c>
      <c r="L82" s="26">
        <v>79</v>
      </c>
      <c r="M82" s="26">
        <v>86</v>
      </c>
      <c r="N82" s="31">
        <v>6.7000000000000002E+23</v>
      </c>
      <c r="O82" s="36">
        <v>9.1000000000000004E-3</v>
      </c>
      <c r="P82" s="18"/>
      <c r="Q82" s="16">
        <f t="shared" si="1"/>
        <v>0</v>
      </c>
    </row>
    <row r="83" spans="1:17" customFormat="1" ht="18.75" customHeight="1" x14ac:dyDescent="0.25">
      <c r="A83" s="20"/>
      <c r="B83" s="20">
        <v>2</v>
      </c>
      <c r="C83" s="20" t="s">
        <v>104</v>
      </c>
      <c r="D83" s="20">
        <v>1851</v>
      </c>
      <c r="E83" s="20" t="s">
        <v>103</v>
      </c>
      <c r="F83" s="22">
        <v>4.1440000000000001</v>
      </c>
      <c r="G83" s="20">
        <v>265969</v>
      </c>
      <c r="H83" s="23">
        <v>10.41</v>
      </c>
      <c r="I83" s="24">
        <v>0.36</v>
      </c>
      <c r="J83" s="74">
        <v>5.0000000000000001E-3</v>
      </c>
      <c r="K83" s="26">
        <v>4</v>
      </c>
      <c r="L83" s="26">
        <v>85</v>
      </c>
      <c r="M83" s="26">
        <v>86</v>
      </c>
      <c r="N83" s="31">
        <v>7.5999999999999995E+23</v>
      </c>
      <c r="O83" s="36">
        <v>1.03E-2</v>
      </c>
      <c r="P83" s="18"/>
      <c r="Q83" s="16">
        <f t="shared" si="1"/>
        <v>0</v>
      </c>
    </row>
    <row r="84" spans="1:17" customFormat="1" ht="18.75" customHeight="1" x14ac:dyDescent="0.25">
      <c r="A84" s="20"/>
      <c r="B84" s="20">
        <v>3</v>
      </c>
      <c r="C84" s="20" t="s">
        <v>105</v>
      </c>
      <c r="D84" s="20">
        <v>1787</v>
      </c>
      <c r="E84" s="20" t="s">
        <v>54</v>
      </c>
      <c r="F84" s="22">
        <v>8.7059999999999995</v>
      </c>
      <c r="G84" s="20">
        <v>435844</v>
      </c>
      <c r="H84" s="23">
        <v>17.05</v>
      </c>
      <c r="I84" s="24">
        <v>0.14000000000000001</v>
      </c>
      <c r="J84" s="74">
        <v>2E-3</v>
      </c>
      <c r="K84" s="26">
        <v>4</v>
      </c>
      <c r="L84" s="26">
        <v>83</v>
      </c>
      <c r="M84" s="26">
        <v>86</v>
      </c>
      <c r="N84" s="31">
        <v>1.1999999999999999E+24</v>
      </c>
      <c r="O84" s="36">
        <v>1.6299999999999999E-2</v>
      </c>
      <c r="P84" s="18"/>
      <c r="Q84" s="16">
        <f t="shared" si="1"/>
        <v>0</v>
      </c>
    </row>
    <row r="85" spans="1:17" customFormat="1" ht="18.75" customHeight="1" x14ac:dyDescent="0.25">
      <c r="A85" s="20"/>
      <c r="B85" s="20">
        <v>4</v>
      </c>
      <c r="C85" s="20" t="s">
        <v>106</v>
      </c>
      <c r="D85" s="20">
        <v>1787</v>
      </c>
      <c r="E85" s="20" t="s">
        <v>54</v>
      </c>
      <c r="F85" s="22">
        <v>13.462999999999999</v>
      </c>
      <c r="G85" s="20">
        <v>582596</v>
      </c>
      <c r="H85" s="23">
        <v>22.79</v>
      </c>
      <c r="I85" s="24">
        <v>0.1</v>
      </c>
      <c r="J85" s="74">
        <v>1E-3</v>
      </c>
      <c r="K85" s="26">
        <v>4</v>
      </c>
      <c r="L85" s="26">
        <v>84</v>
      </c>
      <c r="M85" s="26">
        <v>86</v>
      </c>
      <c r="N85" s="31">
        <v>8.1999999999999991E+24</v>
      </c>
      <c r="O85" s="36">
        <v>0.1115</v>
      </c>
      <c r="P85" s="18"/>
      <c r="Q85" s="16">
        <f t="shared" si="1"/>
        <v>0</v>
      </c>
    </row>
    <row r="86" spans="1:17" customFormat="1" ht="18.75" customHeight="1" x14ac:dyDescent="0.25">
      <c r="A86" s="20"/>
      <c r="B86" s="20">
        <v>16</v>
      </c>
      <c r="C86" s="20" t="s">
        <v>107</v>
      </c>
      <c r="D86" s="20">
        <v>1997</v>
      </c>
      <c r="E86" s="20" t="s">
        <v>69</v>
      </c>
      <c r="F86" s="22">
        <v>579</v>
      </c>
      <c r="G86" s="20">
        <v>7230000</v>
      </c>
      <c r="H86" s="23">
        <v>282.8</v>
      </c>
      <c r="I86" s="24">
        <v>149</v>
      </c>
      <c r="J86" s="74">
        <v>0.2</v>
      </c>
      <c r="K86" s="26"/>
      <c r="L86" s="26"/>
      <c r="M86" s="26"/>
      <c r="N86" s="31"/>
      <c r="O86" s="36"/>
      <c r="P86" s="18"/>
      <c r="Q86" s="16" t="str">
        <f t="shared" si="1"/>
        <v/>
      </c>
    </row>
    <row r="87" spans="1:17" customFormat="1" ht="18.75" customHeight="1" x14ac:dyDescent="0.25">
      <c r="A87" s="20"/>
      <c r="B87" s="20">
        <v>20</v>
      </c>
      <c r="C87" s="20" t="s">
        <v>108</v>
      </c>
      <c r="D87" s="20">
        <v>1999</v>
      </c>
      <c r="E87" s="20" t="s">
        <v>69</v>
      </c>
      <c r="F87" s="22">
        <v>674</v>
      </c>
      <c r="G87" s="20">
        <v>7979000</v>
      </c>
      <c r="H87" s="23">
        <v>312.12</v>
      </c>
      <c r="I87" s="24" t="s">
        <v>28</v>
      </c>
      <c r="J87" s="74"/>
      <c r="K87" s="26"/>
      <c r="L87" s="26"/>
      <c r="M87" s="26"/>
      <c r="N87" s="31"/>
      <c r="O87" s="36"/>
      <c r="P87" s="18"/>
      <c r="Q87" s="16" t="str">
        <f t="shared" si="1"/>
        <v/>
      </c>
    </row>
    <row r="88" spans="1:17" customFormat="1" ht="18.75" customHeight="1" x14ac:dyDescent="0.25">
      <c r="A88" s="20"/>
      <c r="B88" s="20">
        <v>17</v>
      </c>
      <c r="C88" s="20" t="s">
        <v>109</v>
      </c>
      <c r="D88" s="20">
        <v>1997</v>
      </c>
      <c r="E88" s="20" t="s">
        <v>24</v>
      </c>
      <c r="F88" s="22">
        <v>1283</v>
      </c>
      <c r="G88" s="20">
        <v>12178000</v>
      </c>
      <c r="H88" s="23">
        <v>476.37</v>
      </c>
      <c r="I88" s="24">
        <v>138</v>
      </c>
      <c r="J88" s="74"/>
      <c r="K88" s="26"/>
      <c r="L88" s="26"/>
      <c r="M88" s="26"/>
      <c r="N88" s="31"/>
      <c r="O88" s="36"/>
      <c r="P88" s="18"/>
      <c r="Q88" s="16" t="str">
        <f t="shared" si="1"/>
        <v/>
      </c>
    </row>
    <row r="89" spans="1:17" customFormat="1" ht="18.75" customHeight="1" x14ac:dyDescent="0.25">
      <c r="A89" s="20"/>
      <c r="B89" s="20">
        <v>21</v>
      </c>
      <c r="C89" s="20" t="s">
        <v>110</v>
      </c>
      <c r="D89" s="20">
        <v>1999</v>
      </c>
      <c r="E89" s="20" t="s">
        <v>79</v>
      </c>
      <c r="F89" s="22">
        <v>2037</v>
      </c>
      <c r="G89" s="20">
        <v>16665000</v>
      </c>
      <c r="H89" s="23">
        <v>651.89</v>
      </c>
      <c r="I89" s="24" t="s">
        <v>28</v>
      </c>
      <c r="J89" s="74"/>
      <c r="K89" s="26"/>
      <c r="L89" s="26"/>
      <c r="M89" s="26"/>
      <c r="N89" s="31"/>
      <c r="O89" s="36"/>
      <c r="P89" s="18"/>
      <c r="Q89" s="16" t="str">
        <f t="shared" si="1"/>
        <v/>
      </c>
    </row>
    <row r="90" spans="1:17" customFormat="1" ht="18.75" customHeight="1" thickBot="1" x14ac:dyDescent="0.3">
      <c r="A90" s="20"/>
      <c r="B90" s="20">
        <v>19</v>
      </c>
      <c r="C90" s="20" t="s">
        <v>111</v>
      </c>
      <c r="D90" s="20">
        <v>1999</v>
      </c>
      <c r="E90" s="20" t="s">
        <v>71</v>
      </c>
      <c r="F90" s="22">
        <v>2273</v>
      </c>
      <c r="G90" s="20">
        <v>17879000</v>
      </c>
      <c r="H90" s="23">
        <v>699.4</v>
      </c>
      <c r="I90" s="24" t="s">
        <v>28</v>
      </c>
      <c r="J90" s="74"/>
      <c r="K90" s="26"/>
      <c r="L90" s="26"/>
      <c r="M90" s="26"/>
      <c r="N90" s="31"/>
      <c r="O90" s="36"/>
      <c r="P90" s="18"/>
      <c r="Q90" s="16" t="str">
        <f t="shared" si="1"/>
        <v/>
      </c>
    </row>
    <row r="91" spans="1:17" customFormat="1" ht="18.75" customHeight="1" thickTop="1" x14ac:dyDescent="0.25">
      <c r="A91" s="65">
        <v>2003</v>
      </c>
      <c r="B91" s="65">
        <v>8</v>
      </c>
      <c r="C91" s="65" t="s">
        <v>112</v>
      </c>
      <c r="D91" s="65">
        <v>1989</v>
      </c>
      <c r="E91" s="65" t="s">
        <v>137</v>
      </c>
      <c r="F91" s="66">
        <v>0.29599999999999999</v>
      </c>
      <c r="G91" s="65">
        <v>48230</v>
      </c>
      <c r="H91" s="67">
        <v>1.94</v>
      </c>
      <c r="I91" s="68">
        <v>4.74</v>
      </c>
      <c r="J91" s="75">
        <v>2.9999999999999997E-4</v>
      </c>
      <c r="K91" s="69">
        <v>0</v>
      </c>
      <c r="L91" s="69"/>
      <c r="M91" s="69"/>
      <c r="N91" s="70">
        <v>9.9E+19</v>
      </c>
      <c r="O91" s="71">
        <v>1.3E-6</v>
      </c>
      <c r="P91" s="18"/>
      <c r="Q91" s="16" t="str">
        <f t="shared" si="1"/>
        <v/>
      </c>
    </row>
    <row r="92" spans="1:17" customFormat="1" ht="18.75" customHeight="1" x14ac:dyDescent="0.25">
      <c r="A92" s="20">
        <v>11</v>
      </c>
      <c r="B92" s="20">
        <v>7</v>
      </c>
      <c r="C92" s="20" t="s">
        <v>113</v>
      </c>
      <c r="D92" s="20">
        <v>1989</v>
      </c>
      <c r="E92" s="20" t="s">
        <v>137</v>
      </c>
      <c r="F92" s="22">
        <v>0.313</v>
      </c>
      <c r="G92" s="20">
        <v>50020</v>
      </c>
      <c r="H92" s="23">
        <v>2.02</v>
      </c>
      <c r="I92" s="24">
        <v>0.21</v>
      </c>
      <c r="J92" s="74">
        <v>2.0000000000000001E-4</v>
      </c>
      <c r="K92" s="26">
        <v>0</v>
      </c>
      <c r="L92" s="26"/>
      <c r="M92" s="26"/>
      <c r="N92" s="31">
        <v>3.2E+20</v>
      </c>
      <c r="O92" s="36">
        <v>4.3000000000000003E-6</v>
      </c>
      <c r="P92" s="18"/>
      <c r="Q92" s="16" t="str">
        <f t="shared" si="1"/>
        <v/>
      </c>
    </row>
    <row r="93" spans="1:17" customFormat="1" ht="18.75" customHeight="1" x14ac:dyDescent="0.25">
      <c r="A93" s="20"/>
      <c r="B93" s="20">
        <v>5</v>
      </c>
      <c r="C93" s="20" t="s">
        <v>114</v>
      </c>
      <c r="D93" s="20">
        <v>1989</v>
      </c>
      <c r="E93" s="20" t="s">
        <v>123</v>
      </c>
      <c r="F93" s="22">
        <v>0.33300000000000002</v>
      </c>
      <c r="G93" s="20">
        <v>52530</v>
      </c>
      <c r="H93" s="23">
        <v>2.12</v>
      </c>
      <c r="I93" s="24">
        <v>7.0000000000000007E-2</v>
      </c>
      <c r="J93" s="74">
        <v>1E-4</v>
      </c>
      <c r="K93" s="26">
        <v>0</v>
      </c>
      <c r="L93" s="26"/>
      <c r="M93" s="26"/>
      <c r="N93" s="31">
        <v>2.1E+21</v>
      </c>
      <c r="O93" s="36">
        <v>2.8500000000000002E-5</v>
      </c>
      <c r="P93" s="18"/>
      <c r="Q93" s="16" t="str">
        <f t="shared" si="1"/>
        <v/>
      </c>
    </row>
    <row r="94" spans="1:17" customFormat="1" ht="18.75" customHeight="1" x14ac:dyDescent="0.25">
      <c r="A94" s="20"/>
      <c r="B94" s="20">
        <v>6</v>
      </c>
      <c r="C94" s="20" t="s">
        <v>115</v>
      </c>
      <c r="D94" s="20">
        <v>1989</v>
      </c>
      <c r="E94" s="20" t="s">
        <v>123</v>
      </c>
      <c r="F94" s="22">
        <v>0.42899999999999999</v>
      </c>
      <c r="G94" s="20">
        <v>61950</v>
      </c>
      <c r="H94" s="23">
        <v>2.5</v>
      </c>
      <c r="I94" s="24">
        <v>0.05</v>
      </c>
      <c r="J94" s="74">
        <v>1E-4</v>
      </c>
      <c r="K94" s="26">
        <v>0</v>
      </c>
      <c r="L94" s="26"/>
      <c r="M94" s="26"/>
      <c r="N94" s="31">
        <v>3.7E+21</v>
      </c>
      <c r="O94" s="36">
        <v>5.0300000000000003E-5</v>
      </c>
      <c r="P94" s="18"/>
      <c r="Q94" s="16" t="str">
        <f t="shared" si="1"/>
        <v/>
      </c>
    </row>
    <row r="95" spans="1:17" customFormat="1" ht="18.75" customHeight="1" x14ac:dyDescent="0.25">
      <c r="A95" s="20"/>
      <c r="B95" s="20">
        <v>4</v>
      </c>
      <c r="C95" s="20" t="s">
        <v>116</v>
      </c>
      <c r="D95" s="20">
        <v>1989</v>
      </c>
      <c r="E95" s="20" t="s">
        <v>138</v>
      </c>
      <c r="F95" s="22">
        <v>0.55400000000000005</v>
      </c>
      <c r="G95" s="20">
        <v>73550</v>
      </c>
      <c r="H95" s="23">
        <v>2.97</v>
      </c>
      <c r="I95" s="24">
        <v>0.2</v>
      </c>
      <c r="J95" s="74">
        <v>1.4E-3</v>
      </c>
      <c r="K95" s="26">
        <v>0</v>
      </c>
      <c r="L95" s="26"/>
      <c r="M95" s="26"/>
      <c r="N95" s="31">
        <v>4.3E+21</v>
      </c>
      <c r="O95" s="36">
        <v>5.8499999999999999E-5</v>
      </c>
      <c r="P95" s="18"/>
      <c r="Q95" s="16" t="str">
        <f t="shared" si="1"/>
        <v/>
      </c>
    </row>
    <row r="96" spans="1:17" customFormat="1" ht="18.75" customHeight="1" x14ac:dyDescent="0.25">
      <c r="A96" s="20"/>
      <c r="B96" s="20">
        <v>3</v>
      </c>
      <c r="C96" s="20" t="s">
        <v>117</v>
      </c>
      <c r="D96" s="20">
        <v>1989</v>
      </c>
      <c r="E96" s="20" t="s">
        <v>123</v>
      </c>
      <c r="F96" s="22">
        <v>1.121</v>
      </c>
      <c r="G96" s="20">
        <v>117640</v>
      </c>
      <c r="H96" s="23">
        <v>4.75</v>
      </c>
      <c r="I96" s="24">
        <v>0.06</v>
      </c>
      <c r="J96" s="74">
        <v>4.0000000000000002E-4</v>
      </c>
      <c r="K96" s="26">
        <v>0</v>
      </c>
      <c r="L96" s="26"/>
      <c r="M96" s="26"/>
      <c r="N96" s="31">
        <v>4E+22</v>
      </c>
      <c r="O96" s="36">
        <v>5.442E-4</v>
      </c>
      <c r="P96" s="18"/>
      <c r="Q96" s="16" t="str">
        <f t="shared" si="1"/>
        <v/>
      </c>
    </row>
    <row r="97" spans="1:17" customFormat="1" ht="18.75" customHeight="1" x14ac:dyDescent="0.25">
      <c r="A97" s="20"/>
      <c r="B97" s="20">
        <v>1</v>
      </c>
      <c r="C97" s="20" t="s">
        <v>118</v>
      </c>
      <c r="D97" s="20">
        <v>1846</v>
      </c>
      <c r="E97" s="20" t="s">
        <v>103</v>
      </c>
      <c r="F97" s="22">
        <v>5.8769999999999998</v>
      </c>
      <c r="G97" s="20">
        <v>354800</v>
      </c>
      <c r="H97" s="23">
        <v>14.33</v>
      </c>
      <c r="I97" s="24">
        <v>157</v>
      </c>
      <c r="J97" s="74">
        <v>1E-3</v>
      </c>
      <c r="K97" s="26">
        <v>0</v>
      </c>
      <c r="L97" s="26">
        <v>65</v>
      </c>
      <c r="M97" s="26">
        <v>34.5</v>
      </c>
      <c r="N97" s="31">
        <v>5.7000000000000005E+25</v>
      </c>
      <c r="O97" s="36">
        <v>0.77500000000000002</v>
      </c>
      <c r="P97" s="18"/>
      <c r="Q97" s="16">
        <f t="shared" si="1"/>
        <v>0</v>
      </c>
    </row>
    <row r="98" spans="1:17" customFormat="1" ht="18.75" customHeight="1" x14ac:dyDescent="0.25">
      <c r="A98" s="20"/>
      <c r="B98" s="20">
        <v>2</v>
      </c>
      <c r="C98" s="20" t="s">
        <v>119</v>
      </c>
      <c r="D98" s="20">
        <v>1949</v>
      </c>
      <c r="E98" s="20" t="s">
        <v>101</v>
      </c>
      <c r="F98" s="22">
        <v>360.13499999999999</v>
      </c>
      <c r="G98" s="20">
        <v>5513000</v>
      </c>
      <c r="H98" s="23">
        <v>222.75</v>
      </c>
      <c r="I98" s="24">
        <v>29</v>
      </c>
      <c r="J98" s="74">
        <v>0.75</v>
      </c>
      <c r="K98" s="26">
        <v>0</v>
      </c>
      <c r="L98" s="26">
        <v>65</v>
      </c>
      <c r="M98" s="26"/>
      <c r="N98" s="31"/>
      <c r="O98" s="36"/>
      <c r="P98" s="18"/>
      <c r="Q98" s="16" t="str">
        <f t="shared" si="1"/>
        <v/>
      </c>
    </row>
    <row r="99" spans="1:17" customFormat="1" ht="18.75" customHeight="1" thickBot="1" x14ac:dyDescent="0.3">
      <c r="A99" s="51">
        <v>1</v>
      </c>
      <c r="B99" s="51"/>
      <c r="C99" s="51" t="s">
        <v>120</v>
      </c>
      <c r="D99" s="51">
        <v>1978</v>
      </c>
      <c r="E99" s="51" t="s">
        <v>121</v>
      </c>
      <c r="F99" s="52">
        <v>6.3869999999999996</v>
      </c>
      <c r="G99" s="51">
        <v>19640</v>
      </c>
      <c r="H99" s="53">
        <v>17.059999999999999</v>
      </c>
      <c r="I99" s="54">
        <v>0</v>
      </c>
      <c r="J99" s="76">
        <v>1E-4</v>
      </c>
      <c r="K99" s="55">
        <v>15</v>
      </c>
      <c r="L99" s="55">
        <v>55</v>
      </c>
      <c r="M99" s="55"/>
      <c r="N99" s="56">
        <v>1.22E+24</v>
      </c>
      <c r="O99" s="57">
        <v>1.66E-2</v>
      </c>
      <c r="P99" s="18"/>
      <c r="Q99" s="16" t="str">
        <f t="shared" si="1"/>
        <v/>
      </c>
    </row>
    <row r="100" spans="1:17" ht="15" customHeight="1" thickTop="1" x14ac:dyDescent="0.25">
      <c r="L100"/>
    </row>
    <row r="101" spans="1:17" ht="15" customHeight="1" x14ac:dyDescent="0.25">
      <c r="M101"/>
      <c r="N101"/>
    </row>
    <row r="102" spans="1:17" ht="15" customHeight="1" x14ac:dyDescent="0.25"/>
    <row r="103" spans="1:17" ht="15" customHeight="1" x14ac:dyDescent="0.25"/>
    <row r="104" spans="1:17" s="11" customFormat="1" ht="45" customHeight="1" x14ac:dyDescent="0.25">
      <c r="D104" s="83" t="str">
        <f>IF(COUNTIF(D7:D99,MIN(D7:D99))=COUNTIFS(D7:D99,MIN(D7:D99),E7:E99,INDEX(E7:E99,MATCH(MIN(D7:D99),D7:D99,0))),
"A táblázatban szereplő első felfedezés éve "&amp;MIN(D7:D99)&amp;"."&amp;CHAR(10)&amp;
"Ebben az évben összesen "&amp;COUNTIF(D7:D99,MIN(D7:D99))&amp;" holdra bukkantak rá."&amp;CHAR(10)&amp;
"Ezek felfedezése mind "&amp;INDEX(E7:E99,MATCH(MIN(D7:D99),D7:D99,0))&amp;" nevéhez fűződik.",
"A táblázatban szereplő első felfedezés éve "&amp;MIN(D7:D99)&amp;"."&amp;CHAR(10)&amp;
"Ebben az évben összesen "&amp;COUNTIF(D7:D99,MIN(D7:D99))&amp;" holdra bukkantak rá."&amp;CHAR(10)&amp;
"Ezek felfedezése több tudós nevéhez fűződik.")</f>
        <v>A táblázatban szereplő első felfedezés éve 1610.
Ebben az évben összesen 4 holdra bukkantak rá.
Ezek felfedezése mind Galilei nevéhez fűződik.</v>
      </c>
      <c r="E104" s="83"/>
      <c r="F104" s="83"/>
      <c r="G104" s="83"/>
      <c r="H104" s="83"/>
      <c r="I104" s="83"/>
      <c r="J104" s="83"/>
      <c r="K104" s="83"/>
      <c r="L104" s="83"/>
      <c r="M104" s="12"/>
      <c r="N104" s="13"/>
      <c r="O104" s="14"/>
      <c r="P104" s="19"/>
    </row>
    <row r="105" spans="1:17" ht="15" customHeight="1" x14ac:dyDescent="0.25">
      <c r="D105" s="94" t="str">
        <f>"A legnagyobb mért hőmérséklet-ingadozás értéke "&amp;MAX(Q7:Q99)&amp;" Kelvin ("&amp;INDEX(C7:C99,MATCH(MAX(Q7:Q99),Q7:Q99,0))&amp;" nevű hold)."</f>
        <v>A legnagyobb mért hőmérséklet-ingadozás értéke 280 Kelvin (Hold nevű hold).</v>
      </c>
      <c r="E105" s="94"/>
      <c r="F105" s="94"/>
      <c r="G105" s="94"/>
      <c r="H105" s="94"/>
      <c r="I105" s="94"/>
      <c r="J105" s="94"/>
      <c r="K105" s="94"/>
      <c r="L105" s="94"/>
    </row>
    <row r="106" spans="1:17" ht="15" customHeight="1" x14ac:dyDescent="0.25">
      <c r="C106" s="79" t="s">
        <v>101</v>
      </c>
      <c r="D106" s="95" t="str">
        <f t="array" ref="D106">IF(COUNTIF(E7:E99,C106)=0,"Sajnos, nincs "&amp;C106&amp;" nevű felfedező!",
IF(MIN(IF(E7:E99=C106,D7:D99,10000))=MAX(IF(E7:E99=C106,D7:D99,0)),C106&amp;" "&amp;INDEX(D7:D99,MATCH(C106,E7:E99,0))&amp;". évben összesen "&amp;COUNTIF(E7:E99,C106)&amp;" holdat fedezett fel.",
C106&amp;" "&amp;MIN(IF(E7:E99=C106,D7:D99,10000))&amp;" és "&amp;MAX(IF(E7:E99=C106,D7:D99,0))&amp;" között összesen "&amp;COUNTIF(E7:E99,C106)&amp;" holdat fedezett fel."))</f>
        <v>Kuiper 1948 és 1949 között összesen 2 holdat fedezett fel.</v>
      </c>
      <c r="E106" s="95"/>
      <c r="F106" s="95"/>
      <c r="G106" s="95"/>
      <c r="H106" s="95"/>
      <c r="I106" s="95"/>
      <c r="J106" s="95"/>
      <c r="K106" s="95"/>
      <c r="L106" s="95"/>
      <c r="M106" s="78"/>
      <c r="N106" s="77"/>
      <c r="O106" s="77"/>
      <c r="P106" s="77"/>
      <c r="Q106" s="77"/>
    </row>
    <row r="107" spans="1:17" ht="15" customHeight="1" x14ac:dyDescent="0.25">
      <c r="D107" s="95"/>
      <c r="E107" s="95"/>
      <c r="F107" s="95"/>
      <c r="G107" s="95"/>
      <c r="H107" s="95"/>
      <c r="I107" s="95"/>
      <c r="J107" s="95"/>
      <c r="K107" s="95"/>
      <c r="L107" s="95"/>
      <c r="M107" s="78"/>
    </row>
    <row r="108" spans="1:17" ht="15" customHeight="1" x14ac:dyDescent="0.25">
      <c r="M108" s="78"/>
    </row>
    <row r="109" spans="1:17" ht="15" customHeight="1" x14ac:dyDescent="0.25"/>
    <row r="110" spans="1:17" ht="15" customHeight="1" x14ac:dyDescent="0.25">
      <c r="E110" s="2">
        <v>91</v>
      </c>
      <c r="F110" s="96" t="s">
        <v>173</v>
      </c>
      <c r="G110" s="96"/>
      <c r="H110" s="98">
        <f>INDEX(D7:D99,E110)-INDEX(D7:D99,K110)</f>
        <v>-103</v>
      </c>
      <c r="I110" s="98"/>
      <c r="J110" s="6" t="s">
        <v>174</v>
      </c>
      <c r="K110" s="97">
        <v>92</v>
      </c>
      <c r="L110" s="97"/>
      <c r="M110" s="97"/>
      <c r="N110" s="96" t="s">
        <v>173</v>
      </c>
      <c r="O110" s="96"/>
    </row>
    <row r="111" spans="1:17" ht="15" customHeight="1" x14ac:dyDescent="0.25"/>
    <row r="112" spans="1:17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</sheetData>
  <mergeCells count="17">
    <mergeCell ref="A1:F1"/>
    <mergeCell ref="G1:J1"/>
    <mergeCell ref="K1:O1"/>
    <mergeCell ref="D2:E2"/>
    <mergeCell ref="G2:H2"/>
    <mergeCell ref="K2:M2"/>
    <mergeCell ref="N2:O4"/>
    <mergeCell ref="F110:G110"/>
    <mergeCell ref="H110:I110"/>
    <mergeCell ref="K110:M110"/>
    <mergeCell ref="N110:O110"/>
    <mergeCell ref="B6:C6"/>
    <mergeCell ref="K6:M6"/>
    <mergeCell ref="D104:L104"/>
    <mergeCell ref="D105:L105"/>
    <mergeCell ref="D106:L106"/>
    <mergeCell ref="D107:L107"/>
  </mergeCells>
  <pageMargins left="0.70866141732283472" right="0.70866141732283472" top="0.74803149606299213" bottom="0.74803149606299213" header="0.31496062992125984" footer="0.31496062992125984"/>
  <pageSetup paperSize="9" scale="60" fitToHeight="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Drop Down 1">
              <controlPr defaultSize="0" autoLine="0" autoPict="0">
                <anchor moveWithCells="1">
                  <from>
                    <xdr:col>4</xdr:col>
                    <xdr:colOff>9525</xdr:colOff>
                    <xdr:row>109</xdr:row>
                    <xdr:rowOff>0</xdr:rowOff>
                  </from>
                  <to>
                    <xdr:col>5</xdr:col>
                    <xdr:colOff>0</xdr:colOff>
                    <xdr:row>110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Drop Down 2">
              <controlPr defaultSize="0" autoLine="0" autoPict="0">
                <anchor moveWithCells="1">
                  <from>
                    <xdr:col>10</xdr:col>
                    <xdr:colOff>0</xdr:colOff>
                    <xdr:row>109</xdr:row>
                    <xdr:rowOff>0</xdr:rowOff>
                  </from>
                  <to>
                    <xdr:col>12</xdr:col>
                    <xdr:colOff>504825</xdr:colOff>
                    <xdr:row>110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Q213"/>
  <sheetViews>
    <sheetView topLeftCell="A89" zoomScaleNormal="100" workbookViewId="0">
      <selection activeCell="D106" sqref="D106:L106"/>
    </sheetView>
  </sheetViews>
  <sheetFormatPr defaultColWidth="9.140625" defaultRowHeight="18.75" customHeight="1" x14ac:dyDescent="0.25"/>
  <cols>
    <col min="1" max="1" width="6.5703125" style="2" bestFit="1" customWidth="1"/>
    <col min="2" max="2" width="4.5703125" style="2" bestFit="1" customWidth="1"/>
    <col min="3" max="3" width="21.5703125" style="2" bestFit="1" customWidth="1"/>
    <col min="4" max="4" width="7.140625" style="2" customWidth="1"/>
    <col min="5" max="5" width="23.140625" style="2" customWidth="1"/>
    <col min="6" max="6" width="9.85546875" style="3" bestFit="1" customWidth="1"/>
    <col min="7" max="7" width="9" style="2" bestFit="1" customWidth="1"/>
    <col min="8" max="8" width="8.7109375" style="4" bestFit="1" customWidth="1"/>
    <col min="9" max="9" width="9.42578125" style="5" bestFit="1" customWidth="1"/>
    <col min="10" max="10" width="8.5703125" style="6" bestFit="1" customWidth="1"/>
    <col min="11" max="13" width="7.7109375" style="7" customWidth="1"/>
    <col min="14" max="14" width="8.5703125" style="8" bestFit="1" customWidth="1"/>
    <col min="15" max="15" width="11.5703125" style="9" bestFit="1" customWidth="1"/>
    <col min="16" max="16" width="6.5703125" style="18" bestFit="1" customWidth="1"/>
    <col min="17" max="17" width="8" style="2" bestFit="1" customWidth="1"/>
    <col min="18" max="16384" width="9.140625" style="2"/>
  </cols>
  <sheetData>
    <row r="1" spans="1:17" s="10" customFormat="1" ht="18.75" customHeight="1" thickBot="1" x14ac:dyDescent="0.4">
      <c r="A1" s="84" t="s">
        <v>169</v>
      </c>
      <c r="B1" s="84"/>
      <c r="C1" s="84"/>
      <c r="D1" s="84"/>
      <c r="E1" s="84"/>
      <c r="F1" s="84"/>
      <c r="G1" s="85" t="s">
        <v>170</v>
      </c>
      <c r="H1" s="85"/>
      <c r="I1" s="85"/>
      <c r="J1" s="85"/>
      <c r="K1" s="86" t="s">
        <v>171</v>
      </c>
      <c r="L1" s="86"/>
      <c r="M1" s="86"/>
      <c r="N1" s="86"/>
      <c r="O1" s="86"/>
      <c r="Q1" s="15"/>
    </row>
    <row r="2" spans="1:17" customFormat="1" ht="60.75" thickTop="1" x14ac:dyDescent="0.25">
      <c r="A2" s="72" t="s">
        <v>160</v>
      </c>
      <c r="B2" s="46"/>
      <c r="C2" s="47" t="s">
        <v>161</v>
      </c>
      <c r="D2" s="92" t="s">
        <v>162</v>
      </c>
      <c r="E2" s="93"/>
      <c r="F2" s="48" t="s">
        <v>163</v>
      </c>
      <c r="G2" s="88" t="s">
        <v>164</v>
      </c>
      <c r="H2" s="88"/>
      <c r="I2" s="49" t="s">
        <v>165</v>
      </c>
      <c r="J2" s="50" t="s">
        <v>166</v>
      </c>
      <c r="K2" s="88" t="s">
        <v>167</v>
      </c>
      <c r="L2" s="88"/>
      <c r="M2" s="88"/>
      <c r="N2" s="89" t="s">
        <v>168</v>
      </c>
      <c r="O2" s="89"/>
      <c r="P2" s="18"/>
      <c r="Q2" s="16"/>
    </row>
    <row r="3" spans="1:17" customFormat="1" ht="18.75" customHeight="1" x14ac:dyDescent="0.25">
      <c r="A3" s="20"/>
      <c r="B3" s="20"/>
      <c r="C3" s="20"/>
      <c r="D3" s="39"/>
      <c r="E3" s="38"/>
      <c r="F3" s="22"/>
      <c r="G3" s="39"/>
      <c r="H3" s="42"/>
      <c r="I3" s="24"/>
      <c r="J3" s="25"/>
      <c r="K3" s="41" t="s">
        <v>157</v>
      </c>
      <c r="L3" s="40" t="s">
        <v>158</v>
      </c>
      <c r="M3" s="40" t="s">
        <v>159</v>
      </c>
      <c r="N3" s="90"/>
      <c r="O3" s="90"/>
      <c r="P3" s="18"/>
      <c r="Q3" s="16"/>
    </row>
    <row r="4" spans="1:17" s="1" customFormat="1" ht="101.25" x14ac:dyDescent="0.25">
      <c r="A4" s="27" t="s">
        <v>156</v>
      </c>
      <c r="B4" s="27" t="s">
        <v>151</v>
      </c>
      <c r="C4" s="27"/>
      <c r="D4" s="44"/>
      <c r="E4" s="45"/>
      <c r="F4" s="28"/>
      <c r="G4" s="44"/>
      <c r="H4" s="43"/>
      <c r="I4" s="29" t="s">
        <v>154</v>
      </c>
      <c r="J4" s="29"/>
      <c r="K4" s="27" t="s">
        <v>155</v>
      </c>
      <c r="L4" s="27" t="s">
        <v>152</v>
      </c>
      <c r="M4" s="27" t="s">
        <v>153</v>
      </c>
      <c r="N4" s="90"/>
      <c r="O4" s="90"/>
      <c r="Q4" s="17" t="s">
        <v>172</v>
      </c>
    </row>
    <row r="5" spans="1:17" customFormat="1" ht="45" x14ac:dyDescent="0.25">
      <c r="A5" s="20"/>
      <c r="B5" s="20"/>
      <c r="C5" s="20"/>
      <c r="D5" s="21" t="s">
        <v>145</v>
      </c>
      <c r="E5" s="21" t="s">
        <v>146</v>
      </c>
      <c r="F5" s="22"/>
      <c r="G5" s="20"/>
      <c r="H5" s="30" t="s">
        <v>147</v>
      </c>
      <c r="I5" s="24"/>
      <c r="J5" s="25"/>
      <c r="K5" s="26"/>
      <c r="L5" s="26"/>
      <c r="M5" s="26"/>
      <c r="N5" s="31"/>
      <c r="O5" s="32" t="s">
        <v>149</v>
      </c>
      <c r="P5" s="18"/>
      <c r="Q5" s="16"/>
    </row>
    <row r="6" spans="1:17" customFormat="1" ht="18.75" customHeight="1" thickBot="1" x14ac:dyDescent="0.3">
      <c r="A6" s="20"/>
      <c r="B6" s="91" t="s">
        <v>139</v>
      </c>
      <c r="C6" s="91"/>
      <c r="D6" s="20"/>
      <c r="E6" s="20"/>
      <c r="F6" s="33" t="s">
        <v>140</v>
      </c>
      <c r="G6" s="80" t="s">
        <v>141</v>
      </c>
      <c r="H6" s="23" t="s">
        <v>148</v>
      </c>
      <c r="I6" s="24" t="s">
        <v>142</v>
      </c>
      <c r="J6" s="25"/>
      <c r="K6" s="87" t="s">
        <v>143</v>
      </c>
      <c r="L6" s="87"/>
      <c r="M6" s="87"/>
      <c r="N6" s="35" t="s">
        <v>144</v>
      </c>
      <c r="O6" s="36" t="s">
        <v>150</v>
      </c>
      <c r="P6" s="18"/>
      <c r="Q6" s="16"/>
    </row>
    <row r="7" spans="1:17" customFormat="1" ht="18.75" customHeight="1" thickTop="1" thickBot="1" x14ac:dyDescent="0.3">
      <c r="A7" s="58"/>
      <c r="B7" s="58"/>
      <c r="C7" s="58" t="s">
        <v>0</v>
      </c>
      <c r="D7" s="58"/>
      <c r="E7" s="58"/>
      <c r="F7" s="59">
        <v>27.321999999999999</v>
      </c>
      <c r="G7" s="58">
        <v>384400</v>
      </c>
      <c r="H7" s="60">
        <v>60.27</v>
      </c>
      <c r="I7" s="61">
        <v>5.0999999999999996</v>
      </c>
      <c r="J7" s="73">
        <v>5.5E-2</v>
      </c>
      <c r="K7" s="62">
        <v>8</v>
      </c>
      <c r="L7" s="62">
        <v>387</v>
      </c>
      <c r="M7" s="62" t="s">
        <v>1</v>
      </c>
      <c r="N7" s="63">
        <v>7.3500000000000001E+25</v>
      </c>
      <c r="O7" s="64">
        <v>1</v>
      </c>
      <c r="P7" s="18"/>
      <c r="Q7" s="16">
        <f>IF(M7="","",IF(ISNUMBER(FIND("-",M7)),LEFT(M7,FIND("-",M7)-1)-RIGHT(M7,LEN(M7)-FIND("-",M7)),0))</f>
        <v>280</v>
      </c>
    </row>
    <row r="8" spans="1:17" customFormat="1" ht="18.75" customHeight="1" thickTop="1" x14ac:dyDescent="0.25">
      <c r="A8" s="20">
        <v>2003</v>
      </c>
      <c r="B8" s="20">
        <v>1</v>
      </c>
      <c r="C8" s="20" t="s">
        <v>2</v>
      </c>
      <c r="D8" s="20">
        <v>1877</v>
      </c>
      <c r="E8" s="20" t="s">
        <v>3</v>
      </c>
      <c r="F8" s="22">
        <v>0.31900000000000001</v>
      </c>
      <c r="G8" s="20">
        <v>9380</v>
      </c>
      <c r="H8" s="23">
        <v>2.76</v>
      </c>
      <c r="I8" s="24">
        <v>1.02</v>
      </c>
      <c r="J8" s="74">
        <v>1.7999999999999999E-2</v>
      </c>
      <c r="K8" s="26">
        <v>29</v>
      </c>
      <c r="L8" s="26">
        <v>315</v>
      </c>
      <c r="M8" s="26">
        <v>230</v>
      </c>
      <c r="N8" s="31">
        <v>1.08E+19</v>
      </c>
      <c r="O8" s="37">
        <v>1.3E-7</v>
      </c>
      <c r="P8" s="18"/>
      <c r="Q8" s="16">
        <f t="shared" ref="Q8:Q71" si="0">IF(M8="","",IF(ISNUMBER(FIND("-",M8)),LEFT(M8,FIND("-",M8)-1)-RIGHT(M8,LEN(M8)-FIND("-",M8)),0))</f>
        <v>0</v>
      </c>
    </row>
    <row r="9" spans="1:17" customFormat="1" ht="18.75" customHeight="1" thickBot="1" x14ac:dyDescent="0.3">
      <c r="A9" s="20">
        <v>2</v>
      </c>
      <c r="B9" s="20">
        <v>2</v>
      </c>
      <c r="C9" s="20" t="s">
        <v>4</v>
      </c>
      <c r="D9" s="20">
        <v>1877</v>
      </c>
      <c r="E9" s="20" t="s">
        <v>3</v>
      </c>
      <c r="F9" s="22">
        <v>1.262</v>
      </c>
      <c r="G9" s="20">
        <v>23460</v>
      </c>
      <c r="H9" s="23">
        <v>6.9</v>
      </c>
      <c r="I9" s="24">
        <v>1.82</v>
      </c>
      <c r="J9" s="74">
        <v>2E-3</v>
      </c>
      <c r="K9" s="26">
        <v>29</v>
      </c>
      <c r="L9" s="26">
        <v>315</v>
      </c>
      <c r="M9" s="26"/>
      <c r="N9" s="31">
        <v>2E+18</v>
      </c>
      <c r="O9" s="37">
        <v>2.7000000000000004E-8</v>
      </c>
      <c r="P9" s="18"/>
      <c r="Q9" s="16" t="str">
        <f t="shared" si="0"/>
        <v/>
      </c>
    </row>
    <row r="10" spans="1:17" customFormat="1" ht="18.75" customHeight="1" thickTop="1" x14ac:dyDescent="0.25">
      <c r="A10" s="65">
        <v>2003</v>
      </c>
      <c r="B10" s="65">
        <v>16</v>
      </c>
      <c r="C10" s="65" t="s">
        <v>5</v>
      </c>
      <c r="D10" s="65">
        <v>1980</v>
      </c>
      <c r="E10" s="65" t="s">
        <v>123</v>
      </c>
      <c r="F10" s="66">
        <v>0.29499999999999998</v>
      </c>
      <c r="G10" s="65">
        <v>127960</v>
      </c>
      <c r="H10" s="67">
        <v>1.79</v>
      </c>
      <c r="I10" s="68">
        <v>0</v>
      </c>
      <c r="J10" s="75">
        <v>0</v>
      </c>
      <c r="K10" s="69">
        <v>6</v>
      </c>
      <c r="L10" s="69">
        <v>145</v>
      </c>
      <c r="M10" s="69"/>
      <c r="N10" s="70"/>
      <c r="O10" s="71"/>
      <c r="P10" s="18"/>
      <c r="Q10" s="16" t="str">
        <f t="shared" si="0"/>
        <v/>
      </c>
    </row>
    <row r="11" spans="1:17" customFormat="1" ht="18.75" customHeight="1" x14ac:dyDescent="0.25">
      <c r="A11" s="20">
        <v>61</v>
      </c>
      <c r="B11" s="20">
        <v>14</v>
      </c>
      <c r="C11" s="20" t="s">
        <v>6</v>
      </c>
      <c r="D11" s="20">
        <v>1979</v>
      </c>
      <c r="E11" s="20" t="s">
        <v>124</v>
      </c>
      <c r="F11" s="22">
        <v>0.29799999999999999</v>
      </c>
      <c r="G11" s="20">
        <v>128980</v>
      </c>
      <c r="H11" s="23">
        <v>1.81</v>
      </c>
      <c r="I11" s="24">
        <v>0</v>
      </c>
      <c r="J11" s="74">
        <v>0</v>
      </c>
      <c r="K11" s="26">
        <v>6</v>
      </c>
      <c r="L11" s="26">
        <v>145</v>
      </c>
      <c r="M11" s="26"/>
      <c r="N11" s="31"/>
      <c r="O11" s="36"/>
      <c r="P11" s="18"/>
      <c r="Q11" s="16" t="str">
        <f t="shared" si="0"/>
        <v/>
      </c>
    </row>
    <row r="12" spans="1:17" customFormat="1" ht="18.75" customHeight="1" x14ac:dyDescent="0.25">
      <c r="A12" s="20"/>
      <c r="B12" s="20">
        <v>5</v>
      </c>
      <c r="C12" s="20" t="s">
        <v>7</v>
      </c>
      <c r="D12" s="20">
        <v>1892</v>
      </c>
      <c r="E12" s="20" t="s">
        <v>8</v>
      </c>
      <c r="F12" s="22">
        <v>0.498</v>
      </c>
      <c r="G12" s="20">
        <v>181400</v>
      </c>
      <c r="H12" s="23">
        <v>2.54</v>
      </c>
      <c r="I12" s="24">
        <v>0.45500000000000002</v>
      </c>
      <c r="J12" s="74">
        <v>3.0000000000000001E-3</v>
      </c>
      <c r="K12" s="26">
        <v>6</v>
      </c>
      <c r="L12" s="26">
        <v>145</v>
      </c>
      <c r="M12" s="26"/>
      <c r="N12" s="31"/>
      <c r="O12" s="36"/>
      <c r="P12" s="18"/>
      <c r="Q12" s="16" t="str">
        <f t="shared" si="0"/>
        <v/>
      </c>
    </row>
    <row r="13" spans="1:17" customFormat="1" ht="18.75" customHeight="1" x14ac:dyDescent="0.25">
      <c r="A13" s="20"/>
      <c r="B13" s="20">
        <v>15</v>
      </c>
      <c r="C13" s="20" t="s">
        <v>9</v>
      </c>
      <c r="D13" s="20">
        <v>1979</v>
      </c>
      <c r="E13" s="20" t="s">
        <v>125</v>
      </c>
      <c r="F13" s="22">
        <v>0.67500000000000004</v>
      </c>
      <c r="G13" s="20">
        <v>221900</v>
      </c>
      <c r="H13" s="23">
        <v>3.12</v>
      </c>
      <c r="I13" s="24">
        <v>0.9</v>
      </c>
      <c r="J13" s="74">
        <v>1.2999999999999999E-2</v>
      </c>
      <c r="K13" s="26">
        <v>6</v>
      </c>
      <c r="L13" s="26">
        <v>145</v>
      </c>
      <c r="M13" s="26"/>
      <c r="N13" s="31"/>
      <c r="O13" s="36"/>
      <c r="P13" s="18"/>
      <c r="Q13" s="16" t="str">
        <f t="shared" si="0"/>
        <v/>
      </c>
    </row>
    <row r="14" spans="1:17" customFormat="1" ht="18.75" customHeight="1" x14ac:dyDescent="0.25">
      <c r="A14" s="20"/>
      <c r="B14" s="20">
        <v>1</v>
      </c>
      <c r="C14" s="20" t="s">
        <v>10</v>
      </c>
      <c r="D14" s="20">
        <v>1610</v>
      </c>
      <c r="E14" s="20" t="s">
        <v>11</v>
      </c>
      <c r="F14" s="22">
        <v>1.7689999999999999</v>
      </c>
      <c r="G14" s="20">
        <v>421800</v>
      </c>
      <c r="H14" s="23">
        <v>5.91</v>
      </c>
      <c r="I14" s="24">
        <v>2.7E-2</v>
      </c>
      <c r="J14" s="74">
        <v>0</v>
      </c>
      <c r="K14" s="26">
        <v>5</v>
      </c>
      <c r="L14" s="26">
        <v>143</v>
      </c>
      <c r="M14" s="26">
        <v>133</v>
      </c>
      <c r="N14" s="31">
        <v>8.932000000000002E+25</v>
      </c>
      <c r="O14" s="36">
        <v>1.21</v>
      </c>
      <c r="P14" s="18"/>
      <c r="Q14" s="16">
        <f t="shared" si="0"/>
        <v>0</v>
      </c>
    </row>
    <row r="15" spans="1:17" customFormat="1" ht="18.75" customHeight="1" x14ac:dyDescent="0.25">
      <c r="A15" s="20"/>
      <c r="B15" s="20">
        <v>2</v>
      </c>
      <c r="C15" s="20" t="s">
        <v>12</v>
      </c>
      <c r="D15" s="20">
        <v>1610</v>
      </c>
      <c r="E15" s="20" t="s">
        <v>11</v>
      </c>
      <c r="F15" s="22">
        <v>3.5510000000000002</v>
      </c>
      <c r="G15" s="20">
        <v>671100</v>
      </c>
      <c r="H15" s="23">
        <v>9.4</v>
      </c>
      <c r="I15" s="24">
        <v>0.46800000000000003</v>
      </c>
      <c r="J15" s="74">
        <v>0</v>
      </c>
      <c r="K15" s="26">
        <v>5</v>
      </c>
      <c r="L15" s="26">
        <v>125</v>
      </c>
      <c r="M15" s="26" t="s">
        <v>13</v>
      </c>
      <c r="N15" s="31">
        <v>4.7910000000000009E+25</v>
      </c>
      <c r="O15" s="36">
        <v>0.66</v>
      </c>
      <c r="P15" s="18"/>
      <c r="Q15" s="16">
        <f t="shared" si="0"/>
        <v>25</v>
      </c>
    </row>
    <row r="16" spans="1:17" customFormat="1" ht="18.75" customHeight="1" x14ac:dyDescent="0.25">
      <c r="A16" s="20"/>
      <c r="B16" s="20">
        <v>3</v>
      </c>
      <c r="C16" s="20" t="s">
        <v>14</v>
      </c>
      <c r="D16" s="20">
        <v>1610</v>
      </c>
      <c r="E16" s="20" t="s">
        <v>11</v>
      </c>
      <c r="F16" s="22">
        <v>7.1550000000000002</v>
      </c>
      <c r="G16" s="20">
        <v>1070400</v>
      </c>
      <c r="H16" s="23">
        <v>14.99</v>
      </c>
      <c r="I16" s="24">
        <v>0.183</v>
      </c>
      <c r="J16" s="74">
        <v>1E-3</v>
      </c>
      <c r="K16" s="26">
        <v>6</v>
      </c>
      <c r="L16" s="26">
        <v>156</v>
      </c>
      <c r="M16" s="26" t="s">
        <v>15</v>
      </c>
      <c r="N16" s="31">
        <v>1.482E+26</v>
      </c>
      <c r="O16" s="36">
        <v>2.0299999999999998</v>
      </c>
      <c r="P16" s="18"/>
      <c r="Q16" s="16">
        <f t="shared" si="0"/>
        <v>60</v>
      </c>
    </row>
    <row r="17" spans="1:17" customFormat="1" ht="18.75" customHeight="1" x14ac:dyDescent="0.25">
      <c r="A17" s="20"/>
      <c r="B17" s="20">
        <v>4</v>
      </c>
      <c r="C17" s="20" t="s">
        <v>16</v>
      </c>
      <c r="D17" s="20">
        <v>1610</v>
      </c>
      <c r="E17" s="20" t="s">
        <v>11</v>
      </c>
      <c r="F17" s="22">
        <v>16.689</v>
      </c>
      <c r="G17" s="20">
        <v>1882800</v>
      </c>
      <c r="H17" s="23">
        <v>26.37</v>
      </c>
      <c r="I17" s="24">
        <v>0.253</v>
      </c>
      <c r="J17" s="74">
        <v>7.0000000000000001E-3</v>
      </c>
      <c r="K17" s="26">
        <v>6</v>
      </c>
      <c r="L17" s="26">
        <v>166</v>
      </c>
      <c r="M17" s="26" t="s">
        <v>17</v>
      </c>
      <c r="N17" s="31">
        <v>1.0760000000000002E+26</v>
      </c>
      <c r="O17" s="36">
        <v>1.45</v>
      </c>
      <c r="P17" s="18"/>
      <c r="Q17" s="16">
        <f t="shared" si="0"/>
        <v>75</v>
      </c>
    </row>
    <row r="18" spans="1:17" customFormat="1" ht="18.75" customHeight="1" x14ac:dyDescent="0.25">
      <c r="A18" s="20"/>
      <c r="B18" s="20">
        <v>18</v>
      </c>
      <c r="C18" s="20" t="s">
        <v>18</v>
      </c>
      <c r="D18" s="20">
        <v>1975</v>
      </c>
      <c r="E18" s="20" t="s">
        <v>126</v>
      </c>
      <c r="F18" s="22">
        <v>130</v>
      </c>
      <c r="G18" s="20">
        <v>7500000</v>
      </c>
      <c r="H18" s="23">
        <v>105</v>
      </c>
      <c r="I18" s="24"/>
      <c r="J18" s="74"/>
      <c r="K18" s="26"/>
      <c r="L18" s="26"/>
      <c r="M18" s="26"/>
      <c r="N18" s="31"/>
      <c r="O18" s="36"/>
      <c r="P18" s="18"/>
      <c r="Q18" s="16" t="str">
        <f t="shared" si="0"/>
        <v/>
      </c>
    </row>
    <row r="19" spans="1:17" customFormat="1" ht="18.75" customHeight="1" x14ac:dyDescent="0.25">
      <c r="A19" s="20"/>
      <c r="B19" s="20">
        <v>13</v>
      </c>
      <c r="C19" s="20" t="s">
        <v>20</v>
      </c>
      <c r="D19" s="20">
        <v>1974</v>
      </c>
      <c r="E19" s="20" t="s">
        <v>19</v>
      </c>
      <c r="F19" s="22">
        <v>240</v>
      </c>
      <c r="G19" s="20">
        <v>11160000</v>
      </c>
      <c r="H19" s="23">
        <v>155.30000000000001</v>
      </c>
      <c r="I19" s="24">
        <v>27</v>
      </c>
      <c r="J19" s="74">
        <v>0.14699999999999999</v>
      </c>
      <c r="K19" s="26">
        <v>7</v>
      </c>
      <c r="L19" s="26">
        <v>170</v>
      </c>
      <c r="M19" s="26"/>
      <c r="N19" s="31"/>
      <c r="O19" s="36"/>
      <c r="P19" s="18"/>
      <c r="Q19" s="16" t="str">
        <f t="shared" si="0"/>
        <v/>
      </c>
    </row>
    <row r="20" spans="1:17" customFormat="1" ht="18.75" customHeight="1" x14ac:dyDescent="0.25">
      <c r="A20" s="20"/>
      <c r="B20" s="20">
        <v>6</v>
      </c>
      <c r="C20" s="20" t="s">
        <v>21</v>
      </c>
      <c r="D20" s="20">
        <v>1904</v>
      </c>
      <c r="E20" s="20" t="s">
        <v>22</v>
      </c>
      <c r="F20" s="22">
        <v>250.56</v>
      </c>
      <c r="G20" s="20">
        <v>11460000</v>
      </c>
      <c r="H20" s="23">
        <v>160.51</v>
      </c>
      <c r="I20" s="24">
        <v>28</v>
      </c>
      <c r="J20" s="74">
        <v>0.158</v>
      </c>
      <c r="K20" s="26">
        <v>7</v>
      </c>
      <c r="L20" s="26">
        <v>170</v>
      </c>
      <c r="M20" s="26"/>
      <c r="N20" s="31"/>
      <c r="O20" s="36"/>
      <c r="P20" s="18"/>
      <c r="Q20" s="16" t="str">
        <f t="shared" si="0"/>
        <v/>
      </c>
    </row>
    <row r="21" spans="1:17" customFormat="1" ht="18.75" customHeight="1" x14ac:dyDescent="0.25">
      <c r="A21" s="20"/>
      <c r="B21" s="20">
        <v>10</v>
      </c>
      <c r="C21" s="20" t="s">
        <v>23</v>
      </c>
      <c r="D21" s="20">
        <v>1938</v>
      </c>
      <c r="E21" s="20" t="s">
        <v>24</v>
      </c>
      <c r="F21" s="22">
        <v>259.2</v>
      </c>
      <c r="G21" s="20">
        <v>11720000</v>
      </c>
      <c r="H21" s="23">
        <v>164.15</v>
      </c>
      <c r="I21" s="24">
        <v>29</v>
      </c>
      <c r="J21" s="74">
        <v>0.12</v>
      </c>
      <c r="K21" s="26">
        <v>7</v>
      </c>
      <c r="L21" s="26">
        <v>170</v>
      </c>
      <c r="M21" s="26"/>
      <c r="N21" s="31"/>
      <c r="O21" s="36"/>
      <c r="P21" s="18"/>
      <c r="Q21" s="16" t="str">
        <f t="shared" si="0"/>
        <v/>
      </c>
    </row>
    <row r="22" spans="1:17" customFormat="1" ht="18.75" customHeight="1" x14ac:dyDescent="0.25">
      <c r="A22" s="20"/>
      <c r="B22" s="20">
        <v>7</v>
      </c>
      <c r="C22" s="20" t="s">
        <v>25</v>
      </c>
      <c r="D22" s="20">
        <v>1905</v>
      </c>
      <c r="E22" s="20" t="s">
        <v>22</v>
      </c>
      <c r="F22" s="22">
        <v>259.64</v>
      </c>
      <c r="G22" s="20">
        <v>11740000</v>
      </c>
      <c r="H22" s="23">
        <v>164.43</v>
      </c>
      <c r="I22" s="24">
        <v>26</v>
      </c>
      <c r="J22" s="74">
        <v>0.20699999999999999</v>
      </c>
      <c r="K22" s="26">
        <v>7</v>
      </c>
      <c r="L22" s="26">
        <v>170</v>
      </c>
      <c r="M22" s="26"/>
      <c r="N22" s="31"/>
      <c r="O22" s="36"/>
      <c r="P22" s="18"/>
      <c r="Q22" s="16" t="str">
        <f t="shared" si="0"/>
        <v/>
      </c>
    </row>
    <row r="23" spans="1:17" customFormat="1" ht="18.75" customHeight="1" x14ac:dyDescent="0.25">
      <c r="A23" s="20"/>
      <c r="B23" s="20">
        <v>28</v>
      </c>
      <c r="C23" s="20" t="s">
        <v>26</v>
      </c>
      <c r="D23" s="20">
        <v>2000</v>
      </c>
      <c r="E23" s="20" t="s">
        <v>127</v>
      </c>
      <c r="F23" s="22">
        <v>287</v>
      </c>
      <c r="G23" s="20">
        <v>12600000</v>
      </c>
      <c r="H23" s="23">
        <v>176.5</v>
      </c>
      <c r="I23" s="24"/>
      <c r="J23" s="74"/>
      <c r="K23" s="26"/>
      <c r="L23" s="26"/>
      <c r="M23" s="26"/>
      <c r="N23" s="31"/>
      <c r="O23" s="36"/>
      <c r="P23" s="18"/>
      <c r="Q23" s="16" t="str">
        <f t="shared" si="0"/>
        <v/>
      </c>
    </row>
    <row r="24" spans="1:17" customFormat="1" ht="18.75" customHeight="1" x14ac:dyDescent="0.25">
      <c r="A24" s="20"/>
      <c r="B24" s="20">
        <v>27</v>
      </c>
      <c r="C24" s="20" t="s">
        <v>27</v>
      </c>
      <c r="D24" s="20">
        <v>2000</v>
      </c>
      <c r="E24" s="20" t="s">
        <v>127</v>
      </c>
      <c r="F24" s="22">
        <v>617</v>
      </c>
      <c r="G24" s="20">
        <v>21000000</v>
      </c>
      <c r="H24" s="23">
        <v>294.10000000000002</v>
      </c>
      <c r="I24" s="24" t="s">
        <v>28</v>
      </c>
      <c r="J24" s="74"/>
      <c r="K24" s="26"/>
      <c r="L24" s="26"/>
      <c r="M24" s="26"/>
      <c r="N24" s="31"/>
      <c r="O24" s="36"/>
      <c r="P24" s="18"/>
      <c r="Q24" s="16" t="str">
        <f t="shared" si="0"/>
        <v/>
      </c>
    </row>
    <row r="25" spans="1:17" customFormat="1" ht="18.75" customHeight="1" x14ac:dyDescent="0.25">
      <c r="A25" s="20"/>
      <c r="B25" s="20">
        <v>24</v>
      </c>
      <c r="C25" s="20" t="s">
        <v>29</v>
      </c>
      <c r="D25" s="20">
        <v>2000</v>
      </c>
      <c r="E25" s="20" t="s">
        <v>127</v>
      </c>
      <c r="F25" s="22">
        <v>625</v>
      </c>
      <c r="G25" s="20">
        <v>21100000</v>
      </c>
      <c r="H25" s="23">
        <v>295.5</v>
      </c>
      <c r="I25" s="24" t="s">
        <v>28</v>
      </c>
      <c r="J25" s="74"/>
      <c r="K25" s="26"/>
      <c r="L25" s="26"/>
      <c r="M25" s="26"/>
      <c r="N25" s="31"/>
      <c r="O25" s="36"/>
      <c r="P25" s="18"/>
      <c r="Q25" s="16" t="str">
        <f t="shared" si="0"/>
        <v/>
      </c>
    </row>
    <row r="26" spans="1:17" customFormat="1" ht="18.75" customHeight="1" x14ac:dyDescent="0.25">
      <c r="A26" s="20"/>
      <c r="B26" s="20">
        <v>22</v>
      </c>
      <c r="C26" s="20" t="s">
        <v>30</v>
      </c>
      <c r="D26" s="20">
        <v>2000</v>
      </c>
      <c r="E26" s="20" t="s">
        <v>127</v>
      </c>
      <c r="F26" s="22">
        <v>625</v>
      </c>
      <c r="G26" s="20">
        <v>21100000</v>
      </c>
      <c r="H26" s="23">
        <v>295.5</v>
      </c>
      <c r="I26" s="24" t="s">
        <v>28</v>
      </c>
      <c r="J26" s="74"/>
      <c r="K26" s="26"/>
      <c r="L26" s="26"/>
      <c r="M26" s="26"/>
      <c r="N26" s="31"/>
      <c r="O26" s="36"/>
      <c r="P26" s="18"/>
      <c r="Q26" s="16" t="str">
        <f t="shared" si="0"/>
        <v/>
      </c>
    </row>
    <row r="27" spans="1:17" customFormat="1" ht="18.75" customHeight="1" x14ac:dyDescent="0.25">
      <c r="A27" s="20"/>
      <c r="B27" s="20">
        <v>12</v>
      </c>
      <c r="C27" s="20" t="s">
        <v>31</v>
      </c>
      <c r="D27" s="20">
        <v>1951</v>
      </c>
      <c r="E27" s="20" t="s">
        <v>24</v>
      </c>
      <c r="F27" s="22">
        <v>610.45000000000005</v>
      </c>
      <c r="G27" s="20">
        <v>21280000</v>
      </c>
      <c r="H27" s="23">
        <v>298.04000000000002</v>
      </c>
      <c r="I27" s="24">
        <v>147</v>
      </c>
      <c r="J27" s="74">
        <v>0.16900000000000001</v>
      </c>
      <c r="K27" s="26">
        <v>7</v>
      </c>
      <c r="L27" s="26">
        <v>170</v>
      </c>
      <c r="M27" s="26"/>
      <c r="N27" s="31"/>
      <c r="O27" s="36"/>
      <c r="P27" s="18"/>
      <c r="Q27" s="16" t="str">
        <f t="shared" si="0"/>
        <v/>
      </c>
    </row>
    <row r="28" spans="1:17" customFormat="1" ht="18.75" customHeight="1" x14ac:dyDescent="0.25">
      <c r="A28" s="20"/>
      <c r="B28" s="20">
        <v>11</v>
      </c>
      <c r="C28" s="20" t="s">
        <v>32</v>
      </c>
      <c r="D28" s="20">
        <v>1938</v>
      </c>
      <c r="E28" s="20" t="s">
        <v>24</v>
      </c>
      <c r="F28" s="22">
        <v>702.28</v>
      </c>
      <c r="G28" s="20">
        <v>22350000</v>
      </c>
      <c r="H28" s="23">
        <v>313</v>
      </c>
      <c r="I28" s="24">
        <v>163</v>
      </c>
      <c r="J28" s="74">
        <v>0.20699999999999999</v>
      </c>
      <c r="K28" s="26">
        <v>7</v>
      </c>
      <c r="L28" s="26">
        <v>170</v>
      </c>
      <c r="M28" s="26"/>
      <c r="N28" s="31"/>
      <c r="O28" s="36"/>
      <c r="P28" s="18"/>
      <c r="Q28" s="16" t="str">
        <f t="shared" si="0"/>
        <v/>
      </c>
    </row>
    <row r="29" spans="1:17" customFormat="1" ht="18.75" customHeight="1" x14ac:dyDescent="0.25">
      <c r="A29" s="20"/>
      <c r="B29" s="20">
        <v>26</v>
      </c>
      <c r="C29" s="20" t="s">
        <v>33</v>
      </c>
      <c r="D29" s="20">
        <v>2000</v>
      </c>
      <c r="E29" s="20" t="s">
        <v>127</v>
      </c>
      <c r="F29" s="22">
        <v>719</v>
      </c>
      <c r="G29" s="20">
        <v>23100000</v>
      </c>
      <c r="H29" s="23">
        <v>323.5</v>
      </c>
      <c r="I29" s="24" t="s">
        <v>28</v>
      </c>
      <c r="J29" s="74"/>
      <c r="K29" s="26"/>
      <c r="L29" s="26"/>
      <c r="M29" s="26"/>
      <c r="N29" s="31"/>
      <c r="O29" s="36"/>
      <c r="P29" s="18"/>
      <c r="Q29" s="16" t="str">
        <f t="shared" si="0"/>
        <v/>
      </c>
    </row>
    <row r="30" spans="1:17" customFormat="1" ht="18.75" customHeight="1" x14ac:dyDescent="0.25">
      <c r="A30" s="20"/>
      <c r="B30" s="20">
        <v>25</v>
      </c>
      <c r="C30" s="20" t="s">
        <v>34</v>
      </c>
      <c r="D30" s="20">
        <v>2000</v>
      </c>
      <c r="E30" s="20" t="s">
        <v>127</v>
      </c>
      <c r="F30" s="22">
        <v>723</v>
      </c>
      <c r="G30" s="20">
        <v>23200000</v>
      </c>
      <c r="H30" s="23">
        <v>324.89999999999998</v>
      </c>
      <c r="I30" s="24" t="s">
        <v>28</v>
      </c>
      <c r="J30" s="74"/>
      <c r="K30" s="26"/>
      <c r="L30" s="26"/>
      <c r="M30" s="26"/>
      <c r="N30" s="31"/>
      <c r="O30" s="36"/>
      <c r="P30" s="18"/>
      <c r="Q30" s="16" t="str">
        <f t="shared" si="0"/>
        <v/>
      </c>
    </row>
    <row r="31" spans="1:17" customFormat="1" ht="18.75" customHeight="1" x14ac:dyDescent="0.25">
      <c r="A31" s="20"/>
      <c r="B31" s="20">
        <v>20</v>
      </c>
      <c r="C31" s="20" t="s">
        <v>35</v>
      </c>
      <c r="D31" s="20">
        <v>2000</v>
      </c>
      <c r="E31" s="20" t="s">
        <v>127</v>
      </c>
      <c r="F31" s="22">
        <v>730</v>
      </c>
      <c r="G31" s="20">
        <v>23300000</v>
      </c>
      <c r="H31" s="23">
        <v>326.3</v>
      </c>
      <c r="I31" s="24" t="s">
        <v>28</v>
      </c>
      <c r="J31" s="74"/>
      <c r="K31" s="26"/>
      <c r="L31" s="26"/>
      <c r="M31" s="26"/>
      <c r="N31" s="31"/>
      <c r="O31" s="36"/>
      <c r="P31" s="18"/>
      <c r="Q31" s="16" t="str">
        <f t="shared" si="0"/>
        <v/>
      </c>
    </row>
    <row r="32" spans="1:17" customFormat="1" ht="18.75" customHeight="1" x14ac:dyDescent="0.25">
      <c r="A32" s="20"/>
      <c r="B32" s="20">
        <v>21</v>
      </c>
      <c r="C32" s="20" t="s">
        <v>36</v>
      </c>
      <c r="D32" s="20">
        <v>2000</v>
      </c>
      <c r="E32" s="20" t="s">
        <v>127</v>
      </c>
      <c r="F32" s="22">
        <v>734</v>
      </c>
      <c r="G32" s="20">
        <v>23400000</v>
      </c>
      <c r="H32" s="23">
        <v>327.7</v>
      </c>
      <c r="I32" s="24" t="s">
        <v>28</v>
      </c>
      <c r="J32" s="74"/>
      <c r="K32" s="26"/>
      <c r="L32" s="26"/>
      <c r="M32" s="26"/>
      <c r="N32" s="31"/>
      <c r="O32" s="36"/>
      <c r="P32" s="18"/>
      <c r="Q32" s="16" t="str">
        <f t="shared" si="0"/>
        <v/>
      </c>
    </row>
    <row r="33" spans="1:17" customFormat="1" ht="18.75" customHeight="1" x14ac:dyDescent="0.25">
      <c r="A33" s="20"/>
      <c r="B33" s="20">
        <v>8</v>
      </c>
      <c r="C33" s="20" t="s">
        <v>37</v>
      </c>
      <c r="D33" s="20">
        <v>1908</v>
      </c>
      <c r="E33" s="20" t="s">
        <v>38</v>
      </c>
      <c r="F33" s="22">
        <v>708.04</v>
      </c>
      <c r="G33" s="20">
        <v>23620000</v>
      </c>
      <c r="H33" s="23">
        <v>330.82</v>
      </c>
      <c r="I33" s="24">
        <v>147</v>
      </c>
      <c r="J33" s="74">
        <v>0.4</v>
      </c>
      <c r="K33" s="26">
        <v>7</v>
      </c>
      <c r="L33" s="26">
        <v>170</v>
      </c>
      <c r="M33" s="26"/>
      <c r="N33" s="31"/>
      <c r="O33" s="36"/>
      <c r="P33" s="18"/>
      <c r="Q33" s="16" t="str">
        <f t="shared" si="0"/>
        <v/>
      </c>
    </row>
    <row r="34" spans="1:17" customFormat="1" ht="18.75" customHeight="1" x14ac:dyDescent="0.25">
      <c r="A34" s="20"/>
      <c r="B34" s="20">
        <v>23</v>
      </c>
      <c r="C34" s="20" t="s">
        <v>39</v>
      </c>
      <c r="D34" s="20">
        <v>2000</v>
      </c>
      <c r="E34" s="20" t="s">
        <v>127</v>
      </c>
      <c r="F34" s="22">
        <v>751</v>
      </c>
      <c r="G34" s="20">
        <v>23700000</v>
      </c>
      <c r="H34" s="23">
        <v>331.9</v>
      </c>
      <c r="I34" s="24" t="s">
        <v>28</v>
      </c>
      <c r="J34" s="74"/>
      <c r="K34" s="26"/>
      <c r="L34" s="26"/>
      <c r="M34" s="26"/>
      <c r="N34" s="31"/>
      <c r="O34" s="36"/>
      <c r="P34" s="18"/>
      <c r="Q34" s="16" t="str">
        <f t="shared" si="0"/>
        <v/>
      </c>
    </row>
    <row r="35" spans="1:17" customFormat="1" ht="18.75" customHeight="1" x14ac:dyDescent="0.25">
      <c r="A35" s="20"/>
      <c r="B35" s="20">
        <v>19</v>
      </c>
      <c r="C35" s="20" t="s">
        <v>40</v>
      </c>
      <c r="D35" s="20">
        <v>2000</v>
      </c>
      <c r="E35" s="20" t="s">
        <v>127</v>
      </c>
      <c r="F35" s="22">
        <v>758</v>
      </c>
      <c r="G35" s="20">
        <v>23900000</v>
      </c>
      <c r="H35" s="23">
        <v>334.7</v>
      </c>
      <c r="I35" s="24" t="s">
        <v>28</v>
      </c>
      <c r="J35" s="74"/>
      <c r="K35" s="26"/>
      <c r="L35" s="26"/>
      <c r="M35" s="26"/>
      <c r="N35" s="31"/>
      <c r="O35" s="36"/>
      <c r="P35" s="18"/>
      <c r="Q35" s="16" t="str">
        <f t="shared" si="0"/>
        <v/>
      </c>
    </row>
    <row r="36" spans="1:17" customFormat="1" ht="18.75" customHeight="1" x14ac:dyDescent="0.25">
      <c r="A36" s="20"/>
      <c r="B36" s="20">
        <v>9</v>
      </c>
      <c r="C36" s="20" t="s">
        <v>41</v>
      </c>
      <c r="D36" s="20">
        <v>1914</v>
      </c>
      <c r="E36" s="20" t="s">
        <v>24</v>
      </c>
      <c r="F36" s="22">
        <v>724.51</v>
      </c>
      <c r="G36" s="20">
        <v>23940000</v>
      </c>
      <c r="H36" s="23">
        <v>335.3</v>
      </c>
      <c r="I36" s="24">
        <v>156</v>
      </c>
      <c r="J36" s="74">
        <v>0.27500000000000002</v>
      </c>
      <c r="K36" s="26">
        <v>7</v>
      </c>
      <c r="L36" s="26">
        <v>170</v>
      </c>
      <c r="M36" s="26"/>
      <c r="N36" s="31"/>
      <c r="O36" s="36"/>
      <c r="P36" s="18"/>
      <c r="Q36" s="16" t="str">
        <f t="shared" si="0"/>
        <v/>
      </c>
    </row>
    <row r="37" spans="1:17" customFormat="1" ht="18.75" customHeight="1" thickBot="1" x14ac:dyDescent="0.3">
      <c r="A37" s="20"/>
      <c r="B37" s="20">
        <v>17</v>
      </c>
      <c r="C37" s="20" t="s">
        <v>42</v>
      </c>
      <c r="D37" s="20">
        <v>1999</v>
      </c>
      <c r="E37" s="20" t="s">
        <v>43</v>
      </c>
      <c r="F37" s="22">
        <v>759</v>
      </c>
      <c r="G37" s="20">
        <v>24100000</v>
      </c>
      <c r="H37" s="23">
        <v>337.54</v>
      </c>
      <c r="I37" s="24" t="s">
        <v>28</v>
      </c>
      <c r="J37" s="74"/>
      <c r="K37" s="26"/>
      <c r="L37" s="26"/>
      <c r="M37" s="26"/>
      <c r="N37" s="31"/>
      <c r="O37" s="36"/>
      <c r="P37" s="18"/>
      <c r="Q37" s="16" t="str">
        <f t="shared" si="0"/>
        <v/>
      </c>
    </row>
    <row r="38" spans="1:17" customFormat="1" ht="18.75" customHeight="1" thickTop="1" x14ac:dyDescent="0.25">
      <c r="A38" s="65">
        <v>2003</v>
      </c>
      <c r="B38" s="65">
        <v>18</v>
      </c>
      <c r="C38" s="65" t="s">
        <v>44</v>
      </c>
      <c r="D38" s="65">
        <v>1990</v>
      </c>
      <c r="E38" s="65" t="s">
        <v>128</v>
      </c>
      <c r="F38" s="66">
        <v>0.57499999999999996</v>
      </c>
      <c r="G38" s="65">
        <v>133570</v>
      </c>
      <c r="H38" s="67">
        <v>2.2200000000000002</v>
      </c>
      <c r="I38" s="68"/>
      <c r="J38" s="75"/>
      <c r="K38" s="69"/>
      <c r="L38" s="69"/>
      <c r="M38" s="69"/>
      <c r="N38" s="70"/>
      <c r="O38" s="71"/>
      <c r="P38" s="18"/>
      <c r="Q38" s="16" t="str">
        <f t="shared" si="0"/>
        <v/>
      </c>
    </row>
    <row r="39" spans="1:17" customFormat="1" ht="18.75" customHeight="1" x14ac:dyDescent="0.25">
      <c r="A39" s="20">
        <v>39</v>
      </c>
      <c r="B39" s="20">
        <v>17</v>
      </c>
      <c r="C39" s="20" t="s">
        <v>46</v>
      </c>
      <c r="D39" s="20">
        <v>1980</v>
      </c>
      <c r="E39" s="20" t="s">
        <v>129</v>
      </c>
      <c r="F39" s="22">
        <v>0.60599999999999998</v>
      </c>
      <c r="G39" s="20">
        <v>137700</v>
      </c>
      <c r="H39" s="23">
        <v>2.2999999999999998</v>
      </c>
      <c r="I39" s="24">
        <v>0.3</v>
      </c>
      <c r="J39" s="74">
        <v>2E-3</v>
      </c>
      <c r="K39" s="26">
        <v>6</v>
      </c>
      <c r="L39" s="26">
        <v>112</v>
      </c>
      <c r="M39" s="26"/>
      <c r="N39" s="31"/>
      <c r="O39" s="36"/>
      <c r="P39" s="18"/>
      <c r="Q39" s="16" t="str">
        <f t="shared" si="0"/>
        <v/>
      </c>
    </row>
    <row r="40" spans="1:17" customFormat="1" ht="18.75" customHeight="1" x14ac:dyDescent="0.25">
      <c r="A40" s="20"/>
      <c r="B40" s="20">
        <v>16</v>
      </c>
      <c r="C40" s="20" t="s">
        <v>47</v>
      </c>
      <c r="D40" s="20">
        <v>1980</v>
      </c>
      <c r="E40" s="20" t="s">
        <v>130</v>
      </c>
      <c r="F40" s="22">
        <v>0.61299999999999999</v>
      </c>
      <c r="G40" s="20">
        <v>139400</v>
      </c>
      <c r="H40" s="23">
        <v>2.3199999999999998</v>
      </c>
      <c r="I40" s="24">
        <v>0</v>
      </c>
      <c r="J40" s="74">
        <v>4.0000000000000001E-3</v>
      </c>
      <c r="K40" s="26">
        <v>6</v>
      </c>
      <c r="L40" s="26">
        <v>112</v>
      </c>
      <c r="M40" s="26"/>
      <c r="N40" s="31"/>
      <c r="O40" s="36"/>
      <c r="P40" s="18"/>
      <c r="Q40" s="16" t="str">
        <f t="shared" si="0"/>
        <v/>
      </c>
    </row>
    <row r="41" spans="1:17" customFormat="1" ht="18.75" customHeight="1" x14ac:dyDescent="0.25">
      <c r="A41" s="20"/>
      <c r="B41" s="20">
        <v>15</v>
      </c>
      <c r="C41" s="20" t="s">
        <v>48</v>
      </c>
      <c r="D41" s="20">
        <v>1980</v>
      </c>
      <c r="E41" s="20" t="s">
        <v>130</v>
      </c>
      <c r="F41" s="22">
        <v>0.629</v>
      </c>
      <c r="G41" s="20">
        <v>141700</v>
      </c>
      <c r="H41" s="23">
        <v>2.36</v>
      </c>
      <c r="I41" s="24">
        <v>0.1</v>
      </c>
      <c r="J41" s="74">
        <v>4.0000000000000001E-3</v>
      </c>
      <c r="K41" s="26">
        <v>6</v>
      </c>
      <c r="L41" s="26">
        <v>112</v>
      </c>
      <c r="M41" s="26"/>
      <c r="N41" s="31"/>
      <c r="O41" s="36"/>
      <c r="P41" s="18"/>
      <c r="Q41" s="16" t="str">
        <f t="shared" si="0"/>
        <v/>
      </c>
    </row>
    <row r="42" spans="1:17" customFormat="1" ht="18.75" customHeight="1" x14ac:dyDescent="0.25">
      <c r="A42" s="20"/>
      <c r="B42" s="20">
        <v>10</v>
      </c>
      <c r="C42" s="20" t="s">
        <v>49</v>
      </c>
      <c r="D42" s="20">
        <v>1966</v>
      </c>
      <c r="E42" s="20" t="s">
        <v>50</v>
      </c>
      <c r="F42" s="22">
        <v>0.69599999999999995</v>
      </c>
      <c r="G42" s="20">
        <v>151400</v>
      </c>
      <c r="H42" s="23">
        <v>2.52</v>
      </c>
      <c r="I42" s="24">
        <v>0.1</v>
      </c>
      <c r="J42" s="74">
        <v>7.0000000000000001E-3</v>
      </c>
      <c r="K42" s="26">
        <v>6</v>
      </c>
      <c r="L42" s="26">
        <v>112</v>
      </c>
      <c r="M42" s="26"/>
      <c r="N42" s="31"/>
      <c r="O42" s="36"/>
      <c r="P42" s="18"/>
      <c r="Q42" s="16" t="str">
        <f t="shared" si="0"/>
        <v/>
      </c>
    </row>
    <row r="43" spans="1:17" customFormat="1" ht="18.75" customHeight="1" x14ac:dyDescent="0.25">
      <c r="A43" s="20"/>
      <c r="B43" s="20">
        <v>11</v>
      </c>
      <c r="C43" s="20" t="s">
        <v>51</v>
      </c>
      <c r="D43" s="20">
        <v>1977</v>
      </c>
      <c r="E43" s="20" t="s">
        <v>52</v>
      </c>
      <c r="F43" s="22">
        <v>0.69599999999999995</v>
      </c>
      <c r="G43" s="20">
        <v>151450</v>
      </c>
      <c r="H43" s="23">
        <v>2.52</v>
      </c>
      <c r="I43" s="24">
        <v>0.3</v>
      </c>
      <c r="J43" s="74">
        <v>8.9999999999999993E-3</v>
      </c>
      <c r="K43" s="26">
        <v>6</v>
      </c>
      <c r="L43" s="26">
        <v>112</v>
      </c>
      <c r="M43" s="26"/>
      <c r="N43" s="31"/>
      <c r="O43" s="36"/>
      <c r="P43" s="18"/>
      <c r="Q43" s="16" t="str">
        <f t="shared" si="0"/>
        <v/>
      </c>
    </row>
    <row r="44" spans="1:17" customFormat="1" ht="18.75" customHeight="1" x14ac:dyDescent="0.25">
      <c r="A44" s="20"/>
      <c r="B44" s="20">
        <v>1</v>
      </c>
      <c r="C44" s="20" t="s">
        <v>53</v>
      </c>
      <c r="D44" s="20">
        <v>1789</v>
      </c>
      <c r="E44" s="20" t="s">
        <v>54</v>
      </c>
      <c r="F44" s="22">
        <v>0.94199999999999995</v>
      </c>
      <c r="G44" s="20">
        <v>185700</v>
      </c>
      <c r="H44" s="23">
        <v>3.09</v>
      </c>
      <c r="I44" s="24">
        <v>1.5169999999999999</v>
      </c>
      <c r="J44" s="74">
        <v>0.02</v>
      </c>
      <c r="K44" s="26">
        <v>6</v>
      </c>
      <c r="L44" s="26">
        <v>101</v>
      </c>
      <c r="M44" s="26"/>
      <c r="N44" s="31">
        <v>3.7599999999999996E+22</v>
      </c>
      <c r="O44" s="36">
        <v>5.0000000000000001E-4</v>
      </c>
      <c r="P44" s="18"/>
      <c r="Q44" s="16" t="str">
        <f t="shared" si="0"/>
        <v/>
      </c>
    </row>
    <row r="45" spans="1:17" customFormat="1" ht="18.75" customHeight="1" x14ac:dyDescent="0.25">
      <c r="A45" s="20"/>
      <c r="B45" s="20">
        <v>2</v>
      </c>
      <c r="C45" s="20" t="s">
        <v>55</v>
      </c>
      <c r="D45" s="20">
        <v>1789</v>
      </c>
      <c r="E45" s="20" t="s">
        <v>54</v>
      </c>
      <c r="F45" s="22">
        <v>1.37</v>
      </c>
      <c r="G45" s="20">
        <v>238300</v>
      </c>
      <c r="H45" s="23">
        <v>3.97</v>
      </c>
      <c r="I45" s="24">
        <v>2.3E-2</v>
      </c>
      <c r="J45" s="74">
        <v>4.0000000000000001E-3</v>
      </c>
      <c r="K45" s="26"/>
      <c r="L45" s="26">
        <v>6</v>
      </c>
      <c r="M45" s="26"/>
      <c r="N45" s="31">
        <v>7.4000000000000004E+22</v>
      </c>
      <c r="O45" s="36">
        <v>1E-3</v>
      </c>
      <c r="P45" s="18"/>
      <c r="Q45" s="16" t="str">
        <f t="shared" si="0"/>
        <v/>
      </c>
    </row>
    <row r="46" spans="1:17" customFormat="1" ht="18.75" customHeight="1" x14ac:dyDescent="0.25">
      <c r="A46" s="20"/>
      <c r="B46" s="20">
        <v>13</v>
      </c>
      <c r="C46" s="20" t="s">
        <v>56</v>
      </c>
      <c r="D46" s="20">
        <v>1980</v>
      </c>
      <c r="E46" s="20" t="s">
        <v>131</v>
      </c>
      <c r="F46" s="22">
        <v>1.8879999999999999</v>
      </c>
      <c r="G46" s="20">
        <v>294670</v>
      </c>
      <c r="H46" s="23">
        <v>4.91</v>
      </c>
      <c r="I46" s="24">
        <v>6</v>
      </c>
      <c r="J46" s="74">
        <v>112</v>
      </c>
      <c r="K46" s="26"/>
      <c r="L46" s="26"/>
      <c r="M46" s="26"/>
      <c r="N46" s="31"/>
      <c r="O46" s="36"/>
      <c r="P46" s="18"/>
      <c r="Q46" s="16" t="str">
        <f t="shared" si="0"/>
        <v/>
      </c>
    </row>
    <row r="47" spans="1:17" customFormat="1" ht="18.75" customHeight="1" x14ac:dyDescent="0.25">
      <c r="A47" s="20"/>
      <c r="B47" s="20">
        <v>14</v>
      </c>
      <c r="C47" s="20" t="s">
        <v>57</v>
      </c>
      <c r="D47" s="20">
        <v>1980</v>
      </c>
      <c r="E47" s="20" t="s">
        <v>132</v>
      </c>
      <c r="F47" s="22">
        <v>1.8879999999999999</v>
      </c>
      <c r="G47" s="20">
        <v>294670</v>
      </c>
      <c r="H47" s="23">
        <v>4.91</v>
      </c>
      <c r="I47" s="24">
        <v>6</v>
      </c>
      <c r="J47" s="74">
        <v>112</v>
      </c>
      <c r="K47" s="26"/>
      <c r="L47" s="26"/>
      <c r="M47" s="26"/>
      <c r="N47" s="31"/>
      <c r="O47" s="36"/>
      <c r="P47" s="18"/>
      <c r="Q47" s="16" t="str">
        <f t="shared" si="0"/>
        <v/>
      </c>
    </row>
    <row r="48" spans="1:17" customFormat="1" ht="18.75" customHeight="1" x14ac:dyDescent="0.25">
      <c r="A48" s="20"/>
      <c r="B48" s="20">
        <v>3</v>
      </c>
      <c r="C48" s="20" t="s">
        <v>58</v>
      </c>
      <c r="D48" s="20">
        <v>1684</v>
      </c>
      <c r="E48" s="20" t="s">
        <v>59</v>
      </c>
      <c r="F48" s="22">
        <v>1.8879999999999999</v>
      </c>
      <c r="G48" s="20">
        <v>294700</v>
      </c>
      <c r="H48" s="23">
        <v>4.91</v>
      </c>
      <c r="I48" s="24">
        <v>1.093</v>
      </c>
      <c r="J48" s="74">
        <v>0</v>
      </c>
      <c r="K48" s="26">
        <v>6</v>
      </c>
      <c r="L48" s="26">
        <v>88</v>
      </c>
      <c r="M48" s="26"/>
      <c r="N48" s="31">
        <v>6.2599999999999995E+23</v>
      </c>
      <c r="O48" s="36">
        <v>8.5000000000000006E-3</v>
      </c>
      <c r="P48" s="18"/>
      <c r="Q48" s="16" t="str">
        <f t="shared" si="0"/>
        <v/>
      </c>
    </row>
    <row r="49" spans="1:17" customFormat="1" ht="18.75" customHeight="1" x14ac:dyDescent="0.25">
      <c r="A49" s="20"/>
      <c r="B49" s="20">
        <v>12</v>
      </c>
      <c r="C49" s="20" t="s">
        <v>122</v>
      </c>
      <c r="D49" s="20">
        <v>1980</v>
      </c>
      <c r="E49" s="20" t="s">
        <v>133</v>
      </c>
      <c r="F49" s="22">
        <v>2.7370000000000001</v>
      </c>
      <c r="G49" s="20">
        <v>377400</v>
      </c>
      <c r="H49" s="23">
        <v>6.29</v>
      </c>
      <c r="I49" s="24">
        <v>0.2</v>
      </c>
      <c r="J49" s="74">
        <v>5.0000000000000001E-3</v>
      </c>
      <c r="K49" s="26">
        <v>6</v>
      </c>
      <c r="L49" s="26">
        <v>112</v>
      </c>
      <c r="M49" s="26"/>
      <c r="N49" s="31"/>
      <c r="O49" s="36"/>
      <c r="P49" s="18"/>
      <c r="Q49" s="16" t="str">
        <f t="shared" si="0"/>
        <v/>
      </c>
    </row>
    <row r="50" spans="1:17" customFormat="1" ht="18.75" customHeight="1" x14ac:dyDescent="0.25">
      <c r="A50" s="20"/>
      <c r="B50" s="20">
        <v>4</v>
      </c>
      <c r="C50" s="20" t="s">
        <v>60</v>
      </c>
      <c r="D50" s="20">
        <v>1684</v>
      </c>
      <c r="E50" s="20" t="s">
        <v>59</v>
      </c>
      <c r="F50" s="22">
        <v>2.7370000000000001</v>
      </c>
      <c r="G50" s="20">
        <v>377700</v>
      </c>
      <c r="H50" s="23">
        <v>6.29</v>
      </c>
      <c r="I50" s="24">
        <v>2.3E-2</v>
      </c>
      <c r="J50" s="74">
        <v>2E-3</v>
      </c>
      <c r="K50" s="26">
        <v>6</v>
      </c>
      <c r="L50" s="26">
        <v>101</v>
      </c>
      <c r="M50" s="26"/>
      <c r="N50" s="31">
        <v>1.0500000000000001E+24</v>
      </c>
      <c r="O50" s="36"/>
      <c r="P50" s="18"/>
      <c r="Q50" s="16" t="str">
        <f t="shared" si="0"/>
        <v/>
      </c>
    </row>
    <row r="51" spans="1:17" customFormat="1" ht="18.75" customHeight="1" x14ac:dyDescent="0.25">
      <c r="A51" s="20"/>
      <c r="B51" s="20">
        <v>5</v>
      </c>
      <c r="C51" s="20" t="s">
        <v>61</v>
      </c>
      <c r="D51" s="20">
        <v>1672</v>
      </c>
      <c r="E51" s="20" t="s">
        <v>59</v>
      </c>
      <c r="F51" s="22">
        <v>4.5179999999999998</v>
      </c>
      <c r="G51" s="20">
        <v>527400</v>
      </c>
      <c r="H51" s="23">
        <v>8.7899999999999991</v>
      </c>
      <c r="I51" s="24">
        <v>0.35</v>
      </c>
      <c r="J51" s="74">
        <v>1E-3</v>
      </c>
      <c r="K51" s="26">
        <v>6</v>
      </c>
      <c r="L51" s="26">
        <v>112</v>
      </c>
      <c r="M51" s="26" t="s">
        <v>62</v>
      </c>
      <c r="N51" s="31">
        <v>2.2799999999999997E+24</v>
      </c>
      <c r="O51" s="36">
        <v>3.1E-2</v>
      </c>
      <c r="P51" s="18"/>
      <c r="Q51" s="16">
        <f t="shared" si="0"/>
        <v>26</v>
      </c>
    </row>
    <row r="52" spans="1:17" customFormat="1" ht="18.75" customHeight="1" x14ac:dyDescent="0.25">
      <c r="A52" s="20"/>
      <c r="B52" s="20">
        <v>6</v>
      </c>
      <c r="C52" s="20" t="s">
        <v>63</v>
      </c>
      <c r="D52" s="20">
        <v>1655</v>
      </c>
      <c r="E52" s="20" t="s">
        <v>64</v>
      </c>
      <c r="F52" s="22">
        <v>15.945</v>
      </c>
      <c r="G52" s="20">
        <v>1222200</v>
      </c>
      <c r="H52" s="23">
        <v>20.37</v>
      </c>
      <c r="I52" s="24">
        <v>0.33</v>
      </c>
      <c r="J52" s="74">
        <v>2.9000000000000001E-2</v>
      </c>
      <c r="K52" s="26">
        <v>6</v>
      </c>
      <c r="L52" s="26">
        <v>114</v>
      </c>
      <c r="M52" s="26">
        <v>94</v>
      </c>
      <c r="N52" s="31">
        <v>1.3600000000000001E+26</v>
      </c>
      <c r="O52" s="36">
        <v>1.8503000000000001</v>
      </c>
      <c r="P52" s="18"/>
      <c r="Q52" s="16">
        <f t="shared" si="0"/>
        <v>0</v>
      </c>
    </row>
    <row r="53" spans="1:17" customFormat="1" ht="18.75" customHeight="1" x14ac:dyDescent="0.25">
      <c r="A53" s="20"/>
      <c r="B53" s="20">
        <v>7</v>
      </c>
      <c r="C53" s="20" t="s">
        <v>65</v>
      </c>
      <c r="D53" s="20">
        <v>1848</v>
      </c>
      <c r="E53" s="20" t="s">
        <v>66</v>
      </c>
      <c r="F53" s="22">
        <v>21.277000000000001</v>
      </c>
      <c r="G53" s="20">
        <v>1481500</v>
      </c>
      <c r="H53" s="23">
        <v>24.69</v>
      </c>
      <c r="I53" s="24">
        <v>0.4</v>
      </c>
      <c r="J53" s="74">
        <v>0.104</v>
      </c>
      <c r="K53" s="26">
        <v>8</v>
      </c>
      <c r="L53" s="26">
        <v>120</v>
      </c>
      <c r="M53" s="26"/>
      <c r="N53" s="31">
        <v>1.1E+23</v>
      </c>
      <c r="O53" s="36">
        <v>1.5E-3</v>
      </c>
      <c r="P53" s="18"/>
      <c r="Q53" s="16" t="str">
        <f t="shared" si="0"/>
        <v/>
      </c>
    </row>
    <row r="54" spans="1:17" customFormat="1" ht="18.75" customHeight="1" x14ac:dyDescent="0.25">
      <c r="A54" s="20"/>
      <c r="B54" s="20">
        <v>8</v>
      </c>
      <c r="C54" s="20" t="s">
        <v>67</v>
      </c>
      <c r="D54" s="20">
        <v>1671</v>
      </c>
      <c r="E54" s="20" t="s">
        <v>59</v>
      </c>
      <c r="F54" s="22">
        <v>79.331000000000003</v>
      </c>
      <c r="G54" s="20">
        <v>3562200</v>
      </c>
      <c r="H54" s="23">
        <v>59.37</v>
      </c>
      <c r="I54" s="24">
        <v>14.7</v>
      </c>
      <c r="J54" s="74">
        <v>2.8000000000000001E-2</v>
      </c>
      <c r="K54" s="26">
        <v>8</v>
      </c>
      <c r="L54" s="26">
        <v>122</v>
      </c>
      <c r="M54" s="26"/>
      <c r="N54" s="31">
        <v>1.93E+24</v>
      </c>
      <c r="O54" s="36">
        <v>2.6200000000000001E-2</v>
      </c>
      <c r="P54" s="18"/>
      <c r="Q54" s="16" t="str">
        <f t="shared" si="0"/>
        <v/>
      </c>
    </row>
    <row r="55" spans="1:17" customFormat="1" ht="18.75" customHeight="1" x14ac:dyDescent="0.25">
      <c r="A55" s="20"/>
      <c r="B55" s="20">
        <v>23</v>
      </c>
      <c r="C55" s="20" t="s">
        <v>68</v>
      </c>
      <c r="D55" s="20">
        <v>2000</v>
      </c>
      <c r="E55" s="20" t="s">
        <v>69</v>
      </c>
      <c r="F55" s="22">
        <v>450</v>
      </c>
      <c r="G55" s="20">
        <v>11300000</v>
      </c>
      <c r="H55" s="23">
        <v>188.3</v>
      </c>
      <c r="I55" s="24"/>
      <c r="J55" s="74"/>
      <c r="K55" s="26"/>
      <c r="L55" s="26"/>
      <c r="M55" s="26"/>
      <c r="N55" s="31"/>
      <c r="O55" s="36"/>
      <c r="P55" s="18"/>
      <c r="Q55" s="16" t="str">
        <f t="shared" si="0"/>
        <v/>
      </c>
    </row>
    <row r="56" spans="1:17" customFormat="1" ht="18.75" customHeight="1" x14ac:dyDescent="0.25">
      <c r="A56" s="20"/>
      <c r="B56" s="20">
        <v>24</v>
      </c>
      <c r="C56" s="20" t="s">
        <v>70</v>
      </c>
      <c r="D56" s="20">
        <v>2000</v>
      </c>
      <c r="E56" s="20" t="s">
        <v>134</v>
      </c>
      <c r="F56" s="22">
        <v>455</v>
      </c>
      <c r="G56" s="20">
        <v>11500000</v>
      </c>
      <c r="H56" s="23">
        <v>191.7</v>
      </c>
      <c r="I56" s="24"/>
      <c r="J56" s="74"/>
      <c r="K56" s="26"/>
      <c r="L56" s="26"/>
      <c r="M56" s="26"/>
      <c r="N56" s="31"/>
      <c r="O56" s="36"/>
      <c r="P56" s="18"/>
      <c r="Q56" s="16" t="str">
        <f t="shared" si="0"/>
        <v/>
      </c>
    </row>
    <row r="57" spans="1:17" customFormat="1" ht="18.75" customHeight="1" x14ac:dyDescent="0.25">
      <c r="A57" s="20"/>
      <c r="B57" s="20">
        <v>9</v>
      </c>
      <c r="C57" s="20" t="s">
        <v>72</v>
      </c>
      <c r="D57" s="20">
        <v>1898</v>
      </c>
      <c r="E57" s="20" t="s">
        <v>73</v>
      </c>
      <c r="F57" s="22">
        <v>548.21199999999999</v>
      </c>
      <c r="G57" s="20">
        <v>12944300</v>
      </c>
      <c r="H57" s="23">
        <v>215.73</v>
      </c>
      <c r="I57" s="24">
        <v>150</v>
      </c>
      <c r="J57" s="74">
        <v>0.16300000000000001</v>
      </c>
      <c r="K57" s="26">
        <v>8</v>
      </c>
      <c r="L57" s="26">
        <v>126</v>
      </c>
      <c r="M57" s="26"/>
      <c r="N57" s="31"/>
      <c r="O57" s="36"/>
      <c r="P57" s="18"/>
      <c r="Q57" s="16" t="str">
        <f t="shared" si="0"/>
        <v/>
      </c>
    </row>
    <row r="58" spans="1:17" customFormat="1" ht="18.75" customHeight="1" x14ac:dyDescent="0.25">
      <c r="A58" s="20"/>
      <c r="B58" s="20">
        <v>20</v>
      </c>
      <c r="C58" s="20" t="s">
        <v>74</v>
      </c>
      <c r="D58" s="20">
        <v>2000</v>
      </c>
      <c r="E58" s="20" t="s">
        <v>69</v>
      </c>
      <c r="F58" s="22">
        <v>685</v>
      </c>
      <c r="G58" s="20">
        <v>15200000</v>
      </c>
      <c r="H58" s="23">
        <v>253.3</v>
      </c>
      <c r="I58" s="24"/>
      <c r="J58" s="74"/>
      <c r="K58" s="26"/>
      <c r="L58" s="26"/>
      <c r="M58" s="26"/>
      <c r="N58" s="31"/>
      <c r="O58" s="36"/>
      <c r="P58" s="18"/>
      <c r="Q58" s="16" t="str">
        <f t="shared" si="0"/>
        <v/>
      </c>
    </row>
    <row r="59" spans="1:17" customFormat="1" ht="18.75" customHeight="1" x14ac:dyDescent="0.25">
      <c r="A59" s="20"/>
      <c r="B59" s="20">
        <v>26</v>
      </c>
      <c r="C59" s="20" t="s">
        <v>75</v>
      </c>
      <c r="D59" s="20">
        <v>2000</v>
      </c>
      <c r="E59" s="20" t="s">
        <v>134</v>
      </c>
      <c r="F59" s="22">
        <v>730</v>
      </c>
      <c r="G59" s="20">
        <v>15700000</v>
      </c>
      <c r="H59" s="23">
        <v>261.7</v>
      </c>
      <c r="I59" s="24" t="s">
        <v>28</v>
      </c>
      <c r="J59" s="74"/>
      <c r="K59" s="26"/>
      <c r="L59" s="26"/>
      <c r="M59" s="26"/>
      <c r="N59" s="31"/>
      <c r="O59" s="36"/>
      <c r="P59" s="18"/>
      <c r="Q59" s="16" t="str">
        <f t="shared" si="0"/>
        <v/>
      </c>
    </row>
    <row r="60" spans="1:17" customFormat="1" ht="18.75" customHeight="1" x14ac:dyDescent="0.25">
      <c r="A60" s="20"/>
      <c r="B60" s="20">
        <v>21</v>
      </c>
      <c r="C60" s="20" t="s">
        <v>76</v>
      </c>
      <c r="D60" s="20">
        <v>2000</v>
      </c>
      <c r="E60" s="20" t="s">
        <v>135</v>
      </c>
      <c r="F60" s="22">
        <v>825</v>
      </c>
      <c r="G60" s="20">
        <v>17300000</v>
      </c>
      <c r="H60" s="23">
        <v>288.3</v>
      </c>
      <c r="I60" s="24"/>
      <c r="J60" s="74"/>
      <c r="K60" s="26"/>
      <c r="L60" s="26"/>
      <c r="M60" s="26"/>
      <c r="N60" s="31"/>
      <c r="O60" s="36"/>
      <c r="P60" s="18"/>
      <c r="Q60" s="16" t="str">
        <f t="shared" si="0"/>
        <v/>
      </c>
    </row>
    <row r="61" spans="1:17" customFormat="1" ht="18.75" customHeight="1" x14ac:dyDescent="0.25">
      <c r="A61" s="20"/>
      <c r="B61" s="20">
        <v>28</v>
      </c>
      <c r="C61" s="20" t="s">
        <v>77</v>
      </c>
      <c r="D61" s="20">
        <v>2000</v>
      </c>
      <c r="E61" s="20" t="s">
        <v>134</v>
      </c>
      <c r="F61" s="22">
        <v>860</v>
      </c>
      <c r="G61" s="20">
        <v>17500000</v>
      </c>
      <c r="H61" s="23">
        <v>291.7</v>
      </c>
      <c r="I61" s="24"/>
      <c r="J61" s="74"/>
      <c r="K61" s="26"/>
      <c r="L61" s="26"/>
      <c r="M61" s="26"/>
      <c r="N61" s="31"/>
      <c r="O61" s="36"/>
      <c r="P61" s="18"/>
      <c r="Q61" s="16" t="str">
        <f t="shared" si="0"/>
        <v/>
      </c>
    </row>
    <row r="62" spans="1:17" customFormat="1" ht="18.75" customHeight="1" x14ac:dyDescent="0.25">
      <c r="A62" s="20"/>
      <c r="B62" s="20">
        <v>29</v>
      </c>
      <c r="C62" s="20" t="s">
        <v>78</v>
      </c>
      <c r="D62" s="20">
        <v>2000</v>
      </c>
      <c r="E62" s="20" t="s">
        <v>136</v>
      </c>
      <c r="F62" s="22">
        <v>890</v>
      </c>
      <c r="G62" s="20">
        <v>17900000</v>
      </c>
      <c r="H62" s="23">
        <v>298.3</v>
      </c>
      <c r="I62" s="24"/>
      <c r="J62" s="74"/>
      <c r="K62" s="26"/>
      <c r="L62" s="26"/>
      <c r="M62" s="26"/>
      <c r="N62" s="31"/>
      <c r="O62" s="36"/>
      <c r="P62" s="18"/>
      <c r="Q62" s="16" t="str">
        <f t="shared" si="0"/>
        <v/>
      </c>
    </row>
    <row r="63" spans="1:17" customFormat="1" ht="18.75" customHeight="1" x14ac:dyDescent="0.25">
      <c r="A63" s="20"/>
      <c r="B63" s="20">
        <v>22</v>
      </c>
      <c r="C63" s="20" t="s">
        <v>80</v>
      </c>
      <c r="D63" s="20">
        <v>2000</v>
      </c>
      <c r="E63" s="20" t="s">
        <v>134</v>
      </c>
      <c r="F63" s="22">
        <v>925</v>
      </c>
      <c r="G63" s="20">
        <v>18200000</v>
      </c>
      <c r="H63" s="23">
        <v>303.3</v>
      </c>
      <c r="I63" s="24"/>
      <c r="J63" s="74"/>
      <c r="K63" s="26"/>
      <c r="L63" s="26"/>
      <c r="M63" s="26"/>
      <c r="N63" s="31"/>
      <c r="O63" s="36"/>
      <c r="P63" s="18"/>
      <c r="Q63" s="16" t="str">
        <f t="shared" si="0"/>
        <v/>
      </c>
    </row>
    <row r="64" spans="1:17" customFormat="1" ht="18.75" customHeight="1" x14ac:dyDescent="0.25">
      <c r="A64" s="20"/>
      <c r="B64" s="20">
        <v>27</v>
      </c>
      <c r="C64" s="20" t="s">
        <v>81</v>
      </c>
      <c r="D64" s="20">
        <v>2000</v>
      </c>
      <c r="E64" s="20" t="s">
        <v>135</v>
      </c>
      <c r="F64" s="22">
        <v>940</v>
      </c>
      <c r="G64" s="20">
        <v>18500000</v>
      </c>
      <c r="H64" s="23">
        <v>308.3</v>
      </c>
      <c r="I64" s="24" t="s">
        <v>28</v>
      </c>
      <c r="J64" s="74"/>
      <c r="K64" s="26"/>
      <c r="L64" s="26"/>
      <c r="M64" s="26"/>
      <c r="N64" s="31"/>
      <c r="O64" s="36"/>
      <c r="P64" s="18"/>
      <c r="Q64" s="16" t="str">
        <f t="shared" si="0"/>
        <v/>
      </c>
    </row>
    <row r="65" spans="1:17" customFormat="1" ht="18.75" customHeight="1" x14ac:dyDescent="0.25">
      <c r="A65" s="20"/>
      <c r="B65" s="20">
        <v>30</v>
      </c>
      <c r="C65" s="20" t="s">
        <v>82</v>
      </c>
      <c r="D65" s="20">
        <v>2000</v>
      </c>
      <c r="E65" s="20" t="s">
        <v>135</v>
      </c>
      <c r="F65" s="22">
        <v>1040</v>
      </c>
      <c r="G65" s="20">
        <v>19700000</v>
      </c>
      <c r="H65" s="23">
        <v>328.3</v>
      </c>
      <c r="I65" s="24" t="s">
        <v>28</v>
      </c>
      <c r="J65" s="74"/>
      <c r="K65" s="26"/>
      <c r="L65" s="26"/>
      <c r="M65" s="26"/>
      <c r="N65" s="31"/>
      <c r="O65" s="36"/>
      <c r="P65" s="18"/>
      <c r="Q65" s="16" t="str">
        <f t="shared" si="0"/>
        <v/>
      </c>
    </row>
    <row r="66" spans="1:17" customFormat="1" ht="18.75" customHeight="1" x14ac:dyDescent="0.25">
      <c r="A66" s="20"/>
      <c r="B66" s="20">
        <v>25</v>
      </c>
      <c r="C66" s="20" t="s">
        <v>83</v>
      </c>
      <c r="D66" s="20">
        <v>2000</v>
      </c>
      <c r="E66" s="20" t="s">
        <v>135</v>
      </c>
      <c r="F66" s="22">
        <v>1070</v>
      </c>
      <c r="G66" s="20">
        <v>20100000</v>
      </c>
      <c r="H66" s="23">
        <v>335</v>
      </c>
      <c r="I66" s="24" t="s">
        <v>28</v>
      </c>
      <c r="J66" s="74"/>
      <c r="K66" s="26"/>
      <c r="L66" s="26"/>
      <c r="M66" s="26"/>
      <c r="N66" s="31"/>
      <c r="O66" s="36"/>
      <c r="P66" s="18"/>
      <c r="Q66" s="16" t="str">
        <f t="shared" si="0"/>
        <v/>
      </c>
    </row>
    <row r="67" spans="1:17" customFormat="1" ht="18.75" customHeight="1" thickBot="1" x14ac:dyDescent="0.3">
      <c r="A67" s="20"/>
      <c r="B67" s="20">
        <v>19</v>
      </c>
      <c r="C67" s="20" t="s">
        <v>84</v>
      </c>
      <c r="D67" s="20">
        <v>2000</v>
      </c>
      <c r="E67" s="20" t="s">
        <v>69</v>
      </c>
      <c r="F67" s="22">
        <v>1310</v>
      </c>
      <c r="G67" s="20">
        <v>23100000</v>
      </c>
      <c r="H67" s="23">
        <v>385</v>
      </c>
      <c r="I67" s="24" t="s">
        <v>28</v>
      </c>
      <c r="J67" s="74"/>
      <c r="K67" s="26"/>
      <c r="L67" s="26"/>
      <c r="M67" s="26"/>
      <c r="N67" s="31"/>
      <c r="O67" s="36"/>
      <c r="P67" s="18"/>
      <c r="Q67" s="16" t="str">
        <f t="shared" si="0"/>
        <v/>
      </c>
    </row>
    <row r="68" spans="1:17" customFormat="1" ht="18.75" customHeight="1" thickTop="1" x14ac:dyDescent="0.25">
      <c r="A68" s="65">
        <v>2003</v>
      </c>
      <c r="B68" s="65">
        <v>13</v>
      </c>
      <c r="C68" s="65" t="s">
        <v>85</v>
      </c>
      <c r="D68" s="65">
        <v>1986</v>
      </c>
      <c r="E68" s="65" t="s">
        <v>137</v>
      </c>
      <c r="F68" s="66">
        <v>0.33400000000000002</v>
      </c>
      <c r="G68" s="65">
        <v>49771</v>
      </c>
      <c r="H68" s="67">
        <v>1.95</v>
      </c>
      <c r="I68" s="68"/>
      <c r="J68" s="75"/>
      <c r="K68" s="69">
        <v>4</v>
      </c>
      <c r="L68" s="69">
        <v>87</v>
      </c>
      <c r="M68" s="69">
        <v>80</v>
      </c>
      <c r="N68" s="70"/>
      <c r="O68" s="71"/>
      <c r="P68" s="18"/>
      <c r="Q68" s="16">
        <f t="shared" si="0"/>
        <v>0</v>
      </c>
    </row>
    <row r="69" spans="1:17" customFormat="1" ht="18.75" customHeight="1" x14ac:dyDescent="0.25">
      <c r="A69" s="20">
        <v>24</v>
      </c>
      <c r="B69" s="20">
        <v>14</v>
      </c>
      <c r="C69" s="20" t="s">
        <v>86</v>
      </c>
      <c r="D69" s="20">
        <v>1986</v>
      </c>
      <c r="E69" s="20" t="s">
        <v>137</v>
      </c>
      <c r="F69" s="22">
        <v>0.377</v>
      </c>
      <c r="G69" s="20">
        <v>53796</v>
      </c>
      <c r="H69" s="23">
        <v>2.1</v>
      </c>
      <c r="I69" s="24"/>
      <c r="J69" s="74"/>
      <c r="K69" s="26">
        <v>4</v>
      </c>
      <c r="L69" s="26">
        <v>87</v>
      </c>
      <c r="M69" s="26">
        <v>80</v>
      </c>
      <c r="N69" s="31"/>
      <c r="O69" s="36"/>
      <c r="P69" s="18"/>
      <c r="Q69" s="16">
        <f t="shared" si="0"/>
        <v>0</v>
      </c>
    </row>
    <row r="70" spans="1:17" customFormat="1" ht="18.75" customHeight="1" x14ac:dyDescent="0.25">
      <c r="A70" s="20"/>
      <c r="B70" s="20">
        <v>15</v>
      </c>
      <c r="C70" s="20" t="s">
        <v>87</v>
      </c>
      <c r="D70" s="20">
        <v>1986</v>
      </c>
      <c r="E70" s="20" t="s">
        <v>88</v>
      </c>
      <c r="F70" s="22">
        <v>0.435</v>
      </c>
      <c r="G70" s="20">
        <v>59173</v>
      </c>
      <c r="H70" s="23">
        <v>2.31</v>
      </c>
      <c r="I70" s="24"/>
      <c r="J70" s="74"/>
      <c r="K70" s="26">
        <v>4</v>
      </c>
      <c r="L70" s="26">
        <v>87</v>
      </c>
      <c r="M70" s="26">
        <v>80</v>
      </c>
      <c r="N70" s="31"/>
      <c r="O70" s="36"/>
      <c r="P70" s="18"/>
      <c r="Q70" s="16">
        <f t="shared" si="0"/>
        <v>0</v>
      </c>
    </row>
    <row r="71" spans="1:17" customFormat="1" ht="18.75" customHeight="1" x14ac:dyDescent="0.25">
      <c r="A71" s="20"/>
      <c r="B71" s="20">
        <v>9</v>
      </c>
      <c r="C71" s="20" t="s">
        <v>89</v>
      </c>
      <c r="D71" s="20">
        <v>1986</v>
      </c>
      <c r="E71" s="20" t="s">
        <v>123</v>
      </c>
      <c r="F71" s="22">
        <v>0.46400000000000002</v>
      </c>
      <c r="G71" s="20">
        <v>61777</v>
      </c>
      <c r="H71" s="23">
        <v>2.42</v>
      </c>
      <c r="I71" s="24"/>
      <c r="J71" s="74"/>
      <c r="K71" s="26">
        <v>4</v>
      </c>
      <c r="L71" s="26">
        <v>87</v>
      </c>
      <c r="M71" s="26">
        <v>80</v>
      </c>
      <c r="N71" s="31"/>
      <c r="O71" s="36"/>
      <c r="P71" s="18"/>
      <c r="Q71" s="16">
        <f t="shared" si="0"/>
        <v>0</v>
      </c>
    </row>
    <row r="72" spans="1:17" customFormat="1" ht="18.75" customHeight="1" x14ac:dyDescent="0.25">
      <c r="A72" s="20"/>
      <c r="B72" s="20">
        <v>12</v>
      </c>
      <c r="C72" s="20" t="s">
        <v>90</v>
      </c>
      <c r="D72" s="20">
        <v>1986</v>
      </c>
      <c r="E72" s="20" t="s">
        <v>123</v>
      </c>
      <c r="F72" s="22">
        <v>0.47399999999999998</v>
      </c>
      <c r="G72" s="20">
        <v>62676</v>
      </c>
      <c r="H72" s="23">
        <v>2.4500000000000002</v>
      </c>
      <c r="I72" s="24"/>
      <c r="J72" s="74"/>
      <c r="K72" s="26">
        <v>4</v>
      </c>
      <c r="L72" s="26">
        <v>87</v>
      </c>
      <c r="M72" s="26">
        <v>80</v>
      </c>
      <c r="N72" s="31"/>
      <c r="O72" s="36"/>
      <c r="P72" s="18"/>
      <c r="Q72" s="16">
        <f t="shared" ref="Q72:Q99" si="1">IF(M72="","",IF(ISNUMBER(FIND("-",M72)),LEFT(M72,FIND("-",M72)-1)-RIGHT(M72,LEN(M72)-FIND("-",M72)),0))</f>
        <v>0</v>
      </c>
    </row>
    <row r="73" spans="1:17" customFormat="1" ht="18.75" customHeight="1" x14ac:dyDescent="0.25">
      <c r="A73" s="20"/>
      <c r="B73" s="20">
        <v>8</v>
      </c>
      <c r="C73" s="20" t="s">
        <v>91</v>
      </c>
      <c r="D73" s="20">
        <v>1986</v>
      </c>
      <c r="E73" s="20" t="s">
        <v>123</v>
      </c>
      <c r="F73" s="22">
        <v>0.496</v>
      </c>
      <c r="G73" s="20">
        <v>64352</v>
      </c>
      <c r="H73" s="23">
        <v>2.52</v>
      </c>
      <c r="I73" s="24"/>
      <c r="J73" s="74"/>
      <c r="K73" s="26">
        <v>4</v>
      </c>
      <c r="L73" s="26">
        <v>87</v>
      </c>
      <c r="M73" s="26">
        <v>80</v>
      </c>
      <c r="N73" s="31"/>
      <c r="O73" s="36"/>
      <c r="P73" s="18"/>
      <c r="Q73" s="16">
        <f t="shared" si="1"/>
        <v>0</v>
      </c>
    </row>
    <row r="74" spans="1:17" customFormat="1" ht="18.75" customHeight="1" x14ac:dyDescent="0.25">
      <c r="A74" s="20"/>
      <c r="B74" s="20">
        <v>7</v>
      </c>
      <c r="C74" s="20" t="s">
        <v>92</v>
      </c>
      <c r="D74" s="20">
        <v>1986</v>
      </c>
      <c r="E74" s="20" t="s">
        <v>123</v>
      </c>
      <c r="F74" s="22">
        <v>0.51300000000000001</v>
      </c>
      <c r="G74" s="20">
        <v>66085</v>
      </c>
      <c r="H74" s="23">
        <v>2.58</v>
      </c>
      <c r="I74" s="24"/>
      <c r="J74" s="74"/>
      <c r="K74" s="26">
        <v>4</v>
      </c>
      <c r="L74" s="26">
        <v>87</v>
      </c>
      <c r="M74" s="26">
        <v>80</v>
      </c>
      <c r="N74" s="31"/>
      <c r="O74" s="36"/>
      <c r="P74" s="18"/>
      <c r="Q74" s="16">
        <f t="shared" si="1"/>
        <v>0</v>
      </c>
    </row>
    <row r="75" spans="1:17" customFormat="1" ht="18.75" customHeight="1" x14ac:dyDescent="0.25">
      <c r="A75" s="20"/>
      <c r="B75" s="20">
        <v>10</v>
      </c>
      <c r="C75" s="20" t="s">
        <v>93</v>
      </c>
      <c r="D75" s="20">
        <v>1986</v>
      </c>
      <c r="E75" s="20" t="s">
        <v>123</v>
      </c>
      <c r="F75" s="22">
        <v>0.55800000000000005</v>
      </c>
      <c r="G75" s="20">
        <v>69942</v>
      </c>
      <c r="H75" s="23">
        <v>2.73</v>
      </c>
      <c r="I75" s="24"/>
      <c r="J75" s="74"/>
      <c r="K75" s="26">
        <v>4</v>
      </c>
      <c r="L75" s="26">
        <v>87</v>
      </c>
      <c r="M75" s="26">
        <v>80</v>
      </c>
      <c r="N75" s="31"/>
      <c r="O75" s="36"/>
      <c r="P75" s="18"/>
      <c r="Q75" s="16">
        <f t="shared" si="1"/>
        <v>0</v>
      </c>
    </row>
    <row r="76" spans="1:17" customFormat="1" ht="18.75" customHeight="1" x14ac:dyDescent="0.25">
      <c r="A76" s="20"/>
      <c r="B76" s="20">
        <v>11</v>
      </c>
      <c r="C76" s="20" t="s">
        <v>94</v>
      </c>
      <c r="D76" s="20">
        <v>1986</v>
      </c>
      <c r="E76" s="20" t="s">
        <v>123</v>
      </c>
      <c r="F76" s="22">
        <v>0.624</v>
      </c>
      <c r="G76" s="20">
        <v>75258</v>
      </c>
      <c r="H76" s="23">
        <v>2.94</v>
      </c>
      <c r="I76" s="24"/>
      <c r="J76" s="74"/>
      <c r="K76" s="26">
        <v>4</v>
      </c>
      <c r="L76" s="26">
        <v>87</v>
      </c>
      <c r="M76" s="26">
        <v>80</v>
      </c>
      <c r="N76" s="31"/>
      <c r="O76" s="36"/>
      <c r="P76" s="18"/>
      <c r="Q76" s="16">
        <f t="shared" si="1"/>
        <v>0</v>
      </c>
    </row>
    <row r="77" spans="1:17" customFormat="1" ht="18.75" customHeight="1" x14ac:dyDescent="0.25">
      <c r="A77" s="20"/>
      <c r="B77" s="20"/>
      <c r="C77" s="20" t="s">
        <v>95</v>
      </c>
      <c r="D77" s="20">
        <v>2003</v>
      </c>
      <c r="E77" s="20" t="s">
        <v>45</v>
      </c>
      <c r="F77" s="22"/>
      <c r="G77" s="20"/>
      <c r="H77" s="23"/>
      <c r="I77" s="24"/>
      <c r="J77" s="74"/>
      <c r="K77" s="26"/>
      <c r="L77" s="26"/>
      <c r="M77" s="26"/>
      <c r="N77" s="31"/>
      <c r="O77" s="36"/>
      <c r="P77" s="18"/>
      <c r="Q77" s="16" t="str">
        <f t="shared" si="1"/>
        <v/>
      </c>
    </row>
    <row r="78" spans="1:17" customFormat="1" ht="18.75" customHeight="1" x14ac:dyDescent="0.25">
      <c r="A78" s="20"/>
      <c r="B78" s="20"/>
      <c r="C78" s="20" t="s">
        <v>96</v>
      </c>
      <c r="D78" s="20">
        <v>2003</v>
      </c>
      <c r="E78" s="20" t="s">
        <v>45</v>
      </c>
      <c r="F78" s="22"/>
      <c r="G78" s="20"/>
      <c r="H78" s="23"/>
      <c r="I78" s="24"/>
      <c r="J78" s="74"/>
      <c r="K78" s="26"/>
      <c r="L78" s="26"/>
      <c r="M78" s="26"/>
      <c r="N78" s="31"/>
      <c r="O78" s="36"/>
      <c r="P78" s="18"/>
      <c r="Q78" s="16" t="str">
        <f t="shared" si="1"/>
        <v/>
      </c>
    </row>
    <row r="79" spans="1:17" customFormat="1" ht="18.75" customHeight="1" x14ac:dyDescent="0.25">
      <c r="A79" s="20"/>
      <c r="B79" s="20">
        <v>18</v>
      </c>
      <c r="C79" s="20" t="s">
        <v>97</v>
      </c>
      <c r="D79" s="20">
        <v>1999</v>
      </c>
      <c r="E79" s="20" t="s">
        <v>98</v>
      </c>
      <c r="F79" s="22">
        <v>0.63700000000000001</v>
      </c>
      <c r="G79" s="20">
        <v>76416</v>
      </c>
      <c r="H79" s="23">
        <v>2.99</v>
      </c>
      <c r="I79" s="24"/>
      <c r="J79" s="74"/>
      <c r="K79" s="26"/>
      <c r="L79" s="26"/>
      <c r="M79" s="26"/>
      <c r="N79" s="31"/>
      <c r="O79" s="36"/>
      <c r="P79" s="18"/>
      <c r="Q79" s="16" t="str">
        <f t="shared" si="1"/>
        <v/>
      </c>
    </row>
    <row r="80" spans="1:17" customFormat="1" ht="18.75" customHeight="1" x14ac:dyDescent="0.25">
      <c r="A80" s="20"/>
      <c r="B80" s="20">
        <v>6</v>
      </c>
      <c r="C80" s="20" t="s">
        <v>99</v>
      </c>
      <c r="D80" s="20">
        <v>1985</v>
      </c>
      <c r="E80" s="20" t="s">
        <v>123</v>
      </c>
      <c r="F80" s="22">
        <v>0.76100000000000001</v>
      </c>
      <c r="G80" s="20">
        <v>86000</v>
      </c>
      <c r="H80" s="23">
        <v>3.36</v>
      </c>
      <c r="I80" s="24"/>
      <c r="J80" s="74"/>
      <c r="K80" s="26">
        <v>4</v>
      </c>
      <c r="L80" s="26">
        <v>87</v>
      </c>
      <c r="M80" s="26">
        <v>80</v>
      </c>
      <c r="N80" s="31"/>
      <c r="O80" s="36"/>
      <c r="P80" s="18"/>
      <c r="Q80" s="16">
        <f t="shared" si="1"/>
        <v>0</v>
      </c>
    </row>
    <row r="81" spans="1:17" customFormat="1" ht="18.75" customHeight="1" x14ac:dyDescent="0.25">
      <c r="A81" s="20"/>
      <c r="B81" s="20">
        <v>5</v>
      </c>
      <c r="C81" s="20" t="s">
        <v>100</v>
      </c>
      <c r="D81" s="20">
        <v>1948</v>
      </c>
      <c r="E81" s="20" t="s">
        <v>101</v>
      </c>
      <c r="F81" s="22">
        <v>1.4139999999999999</v>
      </c>
      <c r="G81" s="20">
        <v>129900</v>
      </c>
      <c r="H81" s="23">
        <v>5.07</v>
      </c>
      <c r="I81" s="24">
        <v>4.22</v>
      </c>
      <c r="J81" s="74">
        <v>2.7E-2</v>
      </c>
      <c r="K81" s="26">
        <v>4</v>
      </c>
      <c r="L81" s="26">
        <v>81</v>
      </c>
      <c r="M81" s="26">
        <v>84</v>
      </c>
      <c r="N81" s="31">
        <v>3.4E+22</v>
      </c>
      <c r="O81" s="36">
        <v>4.0000000000000002E-4</v>
      </c>
      <c r="P81" s="18"/>
      <c r="Q81" s="16">
        <f t="shared" si="1"/>
        <v>0</v>
      </c>
    </row>
    <row r="82" spans="1:17" customFormat="1" ht="18.75" customHeight="1" x14ac:dyDescent="0.25">
      <c r="A82" s="20"/>
      <c r="B82" s="20">
        <v>1</v>
      </c>
      <c r="C82" s="20" t="s">
        <v>102</v>
      </c>
      <c r="D82" s="20">
        <v>1851</v>
      </c>
      <c r="E82" s="20" t="s">
        <v>103</v>
      </c>
      <c r="F82" s="22">
        <v>2.52</v>
      </c>
      <c r="G82" s="20">
        <v>191239</v>
      </c>
      <c r="H82" s="23">
        <v>7.48</v>
      </c>
      <c r="I82" s="24">
        <v>0.31</v>
      </c>
      <c r="J82" s="74">
        <v>3.0000000000000001E-3</v>
      </c>
      <c r="K82" s="26">
        <v>4</v>
      </c>
      <c r="L82" s="26">
        <v>79</v>
      </c>
      <c r="M82" s="26">
        <v>86</v>
      </c>
      <c r="N82" s="31">
        <v>6.7000000000000002E+23</v>
      </c>
      <c r="O82" s="36">
        <v>9.1000000000000004E-3</v>
      </c>
      <c r="P82" s="18"/>
      <c r="Q82" s="16">
        <f t="shared" si="1"/>
        <v>0</v>
      </c>
    </row>
    <row r="83" spans="1:17" customFormat="1" ht="18.75" customHeight="1" x14ac:dyDescent="0.25">
      <c r="A83" s="20"/>
      <c r="B83" s="20">
        <v>2</v>
      </c>
      <c r="C83" s="20" t="s">
        <v>104</v>
      </c>
      <c r="D83" s="20">
        <v>1851</v>
      </c>
      <c r="E83" s="20" t="s">
        <v>103</v>
      </c>
      <c r="F83" s="22">
        <v>4.1440000000000001</v>
      </c>
      <c r="G83" s="20">
        <v>265969</v>
      </c>
      <c r="H83" s="23">
        <v>10.41</v>
      </c>
      <c r="I83" s="24">
        <v>0.36</v>
      </c>
      <c r="J83" s="74">
        <v>5.0000000000000001E-3</v>
      </c>
      <c r="K83" s="26">
        <v>4</v>
      </c>
      <c r="L83" s="26">
        <v>85</v>
      </c>
      <c r="M83" s="26">
        <v>86</v>
      </c>
      <c r="N83" s="31">
        <v>7.5999999999999995E+23</v>
      </c>
      <c r="O83" s="36">
        <v>1.03E-2</v>
      </c>
      <c r="P83" s="18"/>
      <c r="Q83" s="16">
        <f t="shared" si="1"/>
        <v>0</v>
      </c>
    </row>
    <row r="84" spans="1:17" customFormat="1" ht="18.75" customHeight="1" x14ac:dyDescent="0.25">
      <c r="A84" s="20"/>
      <c r="B84" s="20">
        <v>3</v>
      </c>
      <c r="C84" s="20" t="s">
        <v>105</v>
      </c>
      <c r="D84" s="20">
        <v>1787</v>
      </c>
      <c r="E84" s="20" t="s">
        <v>54</v>
      </c>
      <c r="F84" s="22">
        <v>8.7059999999999995</v>
      </c>
      <c r="G84" s="20">
        <v>435844</v>
      </c>
      <c r="H84" s="23">
        <v>17.05</v>
      </c>
      <c r="I84" s="24">
        <v>0.14000000000000001</v>
      </c>
      <c r="J84" s="74">
        <v>2E-3</v>
      </c>
      <c r="K84" s="26">
        <v>4</v>
      </c>
      <c r="L84" s="26">
        <v>83</v>
      </c>
      <c r="M84" s="26">
        <v>86</v>
      </c>
      <c r="N84" s="31">
        <v>1.1999999999999999E+24</v>
      </c>
      <c r="O84" s="36">
        <v>1.6299999999999999E-2</v>
      </c>
      <c r="P84" s="18"/>
      <c r="Q84" s="16">
        <f t="shared" si="1"/>
        <v>0</v>
      </c>
    </row>
    <row r="85" spans="1:17" customFormat="1" ht="18.75" customHeight="1" x14ac:dyDescent="0.25">
      <c r="A85" s="20"/>
      <c r="B85" s="20">
        <v>4</v>
      </c>
      <c r="C85" s="20" t="s">
        <v>106</v>
      </c>
      <c r="D85" s="20">
        <v>1787</v>
      </c>
      <c r="E85" s="20" t="s">
        <v>54</v>
      </c>
      <c r="F85" s="22">
        <v>13.462999999999999</v>
      </c>
      <c r="G85" s="20">
        <v>582596</v>
      </c>
      <c r="H85" s="23">
        <v>22.79</v>
      </c>
      <c r="I85" s="24">
        <v>0.1</v>
      </c>
      <c r="J85" s="74">
        <v>1E-3</v>
      </c>
      <c r="K85" s="26">
        <v>4</v>
      </c>
      <c r="L85" s="26">
        <v>84</v>
      </c>
      <c r="M85" s="26">
        <v>86</v>
      </c>
      <c r="N85" s="31">
        <v>8.1999999999999991E+24</v>
      </c>
      <c r="O85" s="36">
        <v>0.1115</v>
      </c>
      <c r="P85" s="18"/>
      <c r="Q85" s="16">
        <f t="shared" si="1"/>
        <v>0</v>
      </c>
    </row>
    <row r="86" spans="1:17" customFormat="1" ht="18.75" customHeight="1" x14ac:dyDescent="0.25">
      <c r="A86" s="20"/>
      <c r="B86" s="20">
        <v>16</v>
      </c>
      <c r="C86" s="20" t="s">
        <v>107</v>
      </c>
      <c r="D86" s="20">
        <v>1997</v>
      </c>
      <c r="E86" s="20" t="s">
        <v>69</v>
      </c>
      <c r="F86" s="22">
        <v>579</v>
      </c>
      <c r="G86" s="20">
        <v>7230000</v>
      </c>
      <c r="H86" s="23">
        <v>282.8</v>
      </c>
      <c r="I86" s="24">
        <v>149</v>
      </c>
      <c r="J86" s="74">
        <v>0.2</v>
      </c>
      <c r="K86" s="26"/>
      <c r="L86" s="26"/>
      <c r="M86" s="26"/>
      <c r="N86" s="31"/>
      <c r="O86" s="36"/>
      <c r="P86" s="18"/>
      <c r="Q86" s="16" t="str">
        <f t="shared" si="1"/>
        <v/>
      </c>
    </row>
    <row r="87" spans="1:17" customFormat="1" ht="18.75" customHeight="1" x14ac:dyDescent="0.25">
      <c r="A87" s="20"/>
      <c r="B87" s="20">
        <v>20</v>
      </c>
      <c r="C87" s="20" t="s">
        <v>108</v>
      </c>
      <c r="D87" s="20">
        <v>1999</v>
      </c>
      <c r="E87" s="20" t="s">
        <v>69</v>
      </c>
      <c r="F87" s="22">
        <v>674</v>
      </c>
      <c r="G87" s="20">
        <v>7979000</v>
      </c>
      <c r="H87" s="23">
        <v>312.12</v>
      </c>
      <c r="I87" s="24" t="s">
        <v>28</v>
      </c>
      <c r="J87" s="74"/>
      <c r="K87" s="26"/>
      <c r="L87" s="26"/>
      <c r="M87" s="26"/>
      <c r="N87" s="31"/>
      <c r="O87" s="36"/>
      <c r="P87" s="18"/>
      <c r="Q87" s="16" t="str">
        <f t="shared" si="1"/>
        <v/>
      </c>
    </row>
    <row r="88" spans="1:17" customFormat="1" ht="18.75" customHeight="1" x14ac:dyDescent="0.25">
      <c r="A88" s="20"/>
      <c r="B88" s="20">
        <v>17</v>
      </c>
      <c r="C88" s="20" t="s">
        <v>109</v>
      </c>
      <c r="D88" s="20">
        <v>1997</v>
      </c>
      <c r="E88" s="20" t="s">
        <v>24</v>
      </c>
      <c r="F88" s="22">
        <v>1283</v>
      </c>
      <c r="G88" s="20">
        <v>12178000</v>
      </c>
      <c r="H88" s="23">
        <v>476.37</v>
      </c>
      <c r="I88" s="24">
        <v>138</v>
      </c>
      <c r="J88" s="74"/>
      <c r="K88" s="26"/>
      <c r="L88" s="26"/>
      <c r="M88" s="26"/>
      <c r="N88" s="31"/>
      <c r="O88" s="36"/>
      <c r="P88" s="18"/>
      <c r="Q88" s="16" t="str">
        <f t="shared" si="1"/>
        <v/>
      </c>
    </row>
    <row r="89" spans="1:17" customFormat="1" ht="18.75" customHeight="1" x14ac:dyDescent="0.25">
      <c r="A89" s="20"/>
      <c r="B89" s="20">
        <v>21</v>
      </c>
      <c r="C89" s="20" t="s">
        <v>110</v>
      </c>
      <c r="D89" s="20">
        <v>1999</v>
      </c>
      <c r="E89" s="20" t="s">
        <v>79</v>
      </c>
      <c r="F89" s="22">
        <v>2037</v>
      </c>
      <c r="G89" s="20">
        <v>16665000</v>
      </c>
      <c r="H89" s="23">
        <v>651.89</v>
      </c>
      <c r="I89" s="24" t="s">
        <v>28</v>
      </c>
      <c r="J89" s="74"/>
      <c r="K89" s="26"/>
      <c r="L89" s="26"/>
      <c r="M89" s="26"/>
      <c r="N89" s="31"/>
      <c r="O89" s="36"/>
      <c r="P89" s="18"/>
      <c r="Q89" s="16" t="str">
        <f t="shared" si="1"/>
        <v/>
      </c>
    </row>
    <row r="90" spans="1:17" customFormat="1" ht="18.75" customHeight="1" thickBot="1" x14ac:dyDescent="0.3">
      <c r="A90" s="20"/>
      <c r="B90" s="20">
        <v>19</v>
      </c>
      <c r="C90" s="20" t="s">
        <v>111</v>
      </c>
      <c r="D90" s="20">
        <v>1999</v>
      </c>
      <c r="E90" s="20" t="s">
        <v>71</v>
      </c>
      <c r="F90" s="22">
        <v>2273</v>
      </c>
      <c r="G90" s="20">
        <v>17879000</v>
      </c>
      <c r="H90" s="23">
        <v>699.4</v>
      </c>
      <c r="I90" s="24" t="s">
        <v>28</v>
      </c>
      <c r="J90" s="74"/>
      <c r="K90" s="26"/>
      <c r="L90" s="26"/>
      <c r="M90" s="26"/>
      <c r="N90" s="31"/>
      <c r="O90" s="36"/>
      <c r="P90" s="18"/>
      <c r="Q90" s="16" t="str">
        <f t="shared" si="1"/>
        <v/>
      </c>
    </row>
    <row r="91" spans="1:17" customFormat="1" ht="18.75" customHeight="1" thickTop="1" x14ac:dyDescent="0.25">
      <c r="A91" s="65">
        <v>2003</v>
      </c>
      <c r="B91" s="65">
        <v>8</v>
      </c>
      <c r="C91" s="65" t="s">
        <v>112</v>
      </c>
      <c r="D91" s="65">
        <v>1989</v>
      </c>
      <c r="E91" s="65" t="s">
        <v>137</v>
      </c>
      <c r="F91" s="66">
        <v>0.29599999999999999</v>
      </c>
      <c r="G91" s="65">
        <v>48230</v>
      </c>
      <c r="H91" s="67">
        <v>1.94</v>
      </c>
      <c r="I91" s="68">
        <v>4.74</v>
      </c>
      <c r="J91" s="75">
        <v>2.9999999999999997E-4</v>
      </c>
      <c r="K91" s="69">
        <v>0</v>
      </c>
      <c r="L91" s="69"/>
      <c r="M91" s="69"/>
      <c r="N91" s="70">
        <v>9.9E+19</v>
      </c>
      <c r="O91" s="71">
        <v>1.3E-6</v>
      </c>
      <c r="P91" s="18"/>
      <c r="Q91" s="16" t="str">
        <f t="shared" si="1"/>
        <v/>
      </c>
    </row>
    <row r="92" spans="1:17" customFormat="1" ht="18.75" customHeight="1" x14ac:dyDescent="0.25">
      <c r="A92" s="20">
        <v>11</v>
      </c>
      <c r="B92" s="20">
        <v>7</v>
      </c>
      <c r="C92" s="20" t="s">
        <v>113</v>
      </c>
      <c r="D92" s="20">
        <v>1989</v>
      </c>
      <c r="E92" s="20" t="s">
        <v>137</v>
      </c>
      <c r="F92" s="22">
        <v>0.313</v>
      </c>
      <c r="G92" s="20">
        <v>50020</v>
      </c>
      <c r="H92" s="23">
        <v>2.02</v>
      </c>
      <c r="I92" s="24">
        <v>0.21</v>
      </c>
      <c r="J92" s="74">
        <v>2.0000000000000001E-4</v>
      </c>
      <c r="K92" s="26">
        <v>0</v>
      </c>
      <c r="L92" s="26"/>
      <c r="M92" s="26"/>
      <c r="N92" s="31">
        <v>3.2E+20</v>
      </c>
      <c r="O92" s="36">
        <v>4.3000000000000003E-6</v>
      </c>
      <c r="P92" s="18"/>
      <c r="Q92" s="16" t="str">
        <f t="shared" si="1"/>
        <v/>
      </c>
    </row>
    <row r="93" spans="1:17" customFormat="1" ht="18.75" customHeight="1" x14ac:dyDescent="0.25">
      <c r="A93" s="20"/>
      <c r="B93" s="20">
        <v>5</v>
      </c>
      <c r="C93" s="20" t="s">
        <v>114</v>
      </c>
      <c r="D93" s="20">
        <v>1989</v>
      </c>
      <c r="E93" s="20" t="s">
        <v>123</v>
      </c>
      <c r="F93" s="22">
        <v>0.33300000000000002</v>
      </c>
      <c r="G93" s="20">
        <v>52530</v>
      </c>
      <c r="H93" s="23">
        <v>2.12</v>
      </c>
      <c r="I93" s="24">
        <v>7.0000000000000007E-2</v>
      </c>
      <c r="J93" s="74">
        <v>1E-4</v>
      </c>
      <c r="K93" s="26">
        <v>0</v>
      </c>
      <c r="L93" s="26"/>
      <c r="M93" s="26"/>
      <c r="N93" s="31">
        <v>2.1E+21</v>
      </c>
      <c r="O93" s="36">
        <v>2.8500000000000002E-5</v>
      </c>
      <c r="P93" s="18"/>
      <c r="Q93" s="16" t="str">
        <f t="shared" si="1"/>
        <v/>
      </c>
    </row>
    <row r="94" spans="1:17" customFormat="1" ht="18.75" customHeight="1" x14ac:dyDescent="0.25">
      <c r="A94" s="20"/>
      <c r="B94" s="20">
        <v>6</v>
      </c>
      <c r="C94" s="20" t="s">
        <v>115</v>
      </c>
      <c r="D94" s="20">
        <v>1989</v>
      </c>
      <c r="E94" s="20" t="s">
        <v>123</v>
      </c>
      <c r="F94" s="22">
        <v>0.42899999999999999</v>
      </c>
      <c r="G94" s="20">
        <v>61950</v>
      </c>
      <c r="H94" s="23">
        <v>2.5</v>
      </c>
      <c r="I94" s="24">
        <v>0.05</v>
      </c>
      <c r="J94" s="74">
        <v>1E-4</v>
      </c>
      <c r="K94" s="26">
        <v>0</v>
      </c>
      <c r="L94" s="26"/>
      <c r="M94" s="26"/>
      <c r="N94" s="31">
        <v>3.7E+21</v>
      </c>
      <c r="O94" s="36">
        <v>5.0300000000000003E-5</v>
      </c>
      <c r="P94" s="18"/>
      <c r="Q94" s="16" t="str">
        <f t="shared" si="1"/>
        <v/>
      </c>
    </row>
    <row r="95" spans="1:17" customFormat="1" ht="18.75" customHeight="1" x14ac:dyDescent="0.25">
      <c r="A95" s="20"/>
      <c r="B95" s="20">
        <v>4</v>
      </c>
      <c r="C95" s="20" t="s">
        <v>116</v>
      </c>
      <c r="D95" s="20">
        <v>1989</v>
      </c>
      <c r="E95" s="20" t="s">
        <v>138</v>
      </c>
      <c r="F95" s="22">
        <v>0.55400000000000005</v>
      </c>
      <c r="G95" s="20">
        <v>73550</v>
      </c>
      <c r="H95" s="23">
        <v>2.97</v>
      </c>
      <c r="I95" s="24">
        <v>0.2</v>
      </c>
      <c r="J95" s="74">
        <v>1.4E-3</v>
      </c>
      <c r="K95" s="26">
        <v>0</v>
      </c>
      <c r="L95" s="26"/>
      <c r="M95" s="26"/>
      <c r="N95" s="31">
        <v>4.3E+21</v>
      </c>
      <c r="O95" s="36">
        <v>5.8499999999999999E-5</v>
      </c>
      <c r="P95" s="18"/>
      <c r="Q95" s="16" t="str">
        <f t="shared" si="1"/>
        <v/>
      </c>
    </row>
    <row r="96" spans="1:17" customFormat="1" ht="18.75" customHeight="1" x14ac:dyDescent="0.25">
      <c r="A96" s="20"/>
      <c r="B96" s="20">
        <v>3</v>
      </c>
      <c r="C96" s="20" t="s">
        <v>117</v>
      </c>
      <c r="D96" s="20">
        <v>1989</v>
      </c>
      <c r="E96" s="20" t="s">
        <v>123</v>
      </c>
      <c r="F96" s="22">
        <v>1.121</v>
      </c>
      <c r="G96" s="20">
        <v>117640</v>
      </c>
      <c r="H96" s="23">
        <v>4.75</v>
      </c>
      <c r="I96" s="24">
        <v>0.06</v>
      </c>
      <c r="J96" s="74">
        <v>4.0000000000000002E-4</v>
      </c>
      <c r="K96" s="26">
        <v>0</v>
      </c>
      <c r="L96" s="26"/>
      <c r="M96" s="26"/>
      <c r="N96" s="31">
        <v>4E+22</v>
      </c>
      <c r="O96" s="36">
        <v>5.442E-4</v>
      </c>
      <c r="P96" s="18"/>
      <c r="Q96" s="16" t="str">
        <f t="shared" si="1"/>
        <v/>
      </c>
    </row>
    <row r="97" spans="1:17" customFormat="1" ht="18.75" customHeight="1" x14ac:dyDescent="0.25">
      <c r="A97" s="20"/>
      <c r="B97" s="20">
        <v>1</v>
      </c>
      <c r="C97" s="20" t="s">
        <v>118</v>
      </c>
      <c r="D97" s="20">
        <v>1846</v>
      </c>
      <c r="E97" s="20" t="s">
        <v>103</v>
      </c>
      <c r="F97" s="22">
        <v>5.8769999999999998</v>
      </c>
      <c r="G97" s="20">
        <v>354800</v>
      </c>
      <c r="H97" s="23">
        <v>14.33</v>
      </c>
      <c r="I97" s="24">
        <v>157</v>
      </c>
      <c r="J97" s="74">
        <v>1E-3</v>
      </c>
      <c r="K97" s="26">
        <v>0</v>
      </c>
      <c r="L97" s="26">
        <v>65</v>
      </c>
      <c r="M97" s="26">
        <v>34.5</v>
      </c>
      <c r="N97" s="31">
        <v>5.7000000000000005E+25</v>
      </c>
      <c r="O97" s="36">
        <v>0.77500000000000002</v>
      </c>
      <c r="P97" s="18"/>
      <c r="Q97" s="16">
        <f t="shared" si="1"/>
        <v>0</v>
      </c>
    </row>
    <row r="98" spans="1:17" customFormat="1" ht="18.75" customHeight="1" x14ac:dyDescent="0.25">
      <c r="A98" s="20"/>
      <c r="B98" s="20">
        <v>2</v>
      </c>
      <c r="C98" s="20" t="s">
        <v>119</v>
      </c>
      <c r="D98" s="20">
        <v>1949</v>
      </c>
      <c r="E98" s="20" t="s">
        <v>101</v>
      </c>
      <c r="F98" s="22">
        <v>360.13499999999999</v>
      </c>
      <c r="G98" s="20">
        <v>5513000</v>
      </c>
      <c r="H98" s="23">
        <v>222.75</v>
      </c>
      <c r="I98" s="24">
        <v>29</v>
      </c>
      <c r="J98" s="74">
        <v>0.75</v>
      </c>
      <c r="K98" s="26">
        <v>0</v>
      </c>
      <c r="L98" s="26">
        <v>65</v>
      </c>
      <c r="M98" s="26"/>
      <c r="N98" s="31"/>
      <c r="O98" s="36"/>
      <c r="P98" s="18"/>
      <c r="Q98" s="16" t="str">
        <f t="shared" si="1"/>
        <v/>
      </c>
    </row>
    <row r="99" spans="1:17" customFormat="1" ht="18.75" customHeight="1" thickBot="1" x14ac:dyDescent="0.3">
      <c r="A99" s="51">
        <v>1</v>
      </c>
      <c r="B99" s="51"/>
      <c r="C99" s="51" t="s">
        <v>120</v>
      </c>
      <c r="D99" s="51">
        <v>1978</v>
      </c>
      <c r="E99" s="51" t="s">
        <v>121</v>
      </c>
      <c r="F99" s="52">
        <v>6.3869999999999996</v>
      </c>
      <c r="G99" s="51">
        <v>19640</v>
      </c>
      <c r="H99" s="53">
        <v>17.059999999999999</v>
      </c>
      <c r="I99" s="54">
        <v>0</v>
      </c>
      <c r="J99" s="76">
        <v>1E-4</v>
      </c>
      <c r="K99" s="55">
        <v>15</v>
      </c>
      <c r="L99" s="55">
        <v>55</v>
      </c>
      <c r="M99" s="55"/>
      <c r="N99" s="56">
        <v>1.22E+24</v>
      </c>
      <c r="O99" s="57">
        <v>1.66E-2</v>
      </c>
      <c r="P99" s="18"/>
      <c r="Q99" s="16" t="str">
        <f t="shared" si="1"/>
        <v/>
      </c>
    </row>
    <row r="100" spans="1:17" ht="15" customHeight="1" thickTop="1" x14ac:dyDescent="0.25">
      <c r="L100"/>
    </row>
    <row r="101" spans="1:17" ht="15" customHeight="1" x14ac:dyDescent="0.25">
      <c r="M101"/>
      <c r="N101"/>
    </row>
    <row r="102" spans="1:17" ht="15" customHeight="1" x14ac:dyDescent="0.25"/>
    <row r="103" spans="1:17" ht="15" customHeight="1" x14ac:dyDescent="0.25"/>
    <row r="104" spans="1:17" s="11" customFormat="1" ht="45" customHeight="1" x14ac:dyDescent="0.25">
      <c r="D104" s="83" t="str">
        <f>IF(COUNTIF(D7:D99,MIN(D7:D99))=COUNTIFS(D7:D99,MIN(D7:D99),E7:E99,INDEX(E7:E99,MATCH(MIN(D7:D99),D7:D99,0))),
"A táblázatban szereplő első felfedezés éve "&amp;MIN(D7:D99)&amp;"."&amp;CHAR(10)&amp;
"Ebben az évben összesen "&amp;COUNTIF(D7:D99,MIN(D7:D99))&amp;" holdra bukkantak rá."&amp;CHAR(10)&amp;
"Ezek felfedezése mind "&amp;INDEX(E7:E99,MATCH(MIN(D7:D99),D7:D99,0))&amp;" nevéhez fűződik.",
"A táblázatban szereplő első felfedezés éve "&amp;MIN(D7:D99)&amp;"."&amp;CHAR(10)&amp;
"Ebben az évben összesen "&amp;COUNTIF(D7:D99,MIN(D7:D99))&amp;" holdra bukkantak rá."&amp;CHAR(10)&amp;
"Ezek felfedezése több tudós nevéhez fűződik.")</f>
        <v>A táblázatban szereplő első felfedezés éve 1610.
Ebben az évben összesen 4 holdra bukkantak rá.
Ezek felfedezése mind Galilei nevéhez fűződik.</v>
      </c>
      <c r="E104" s="83"/>
      <c r="F104" s="83"/>
      <c r="G104" s="83"/>
      <c r="H104" s="83"/>
      <c r="I104" s="83"/>
      <c r="J104" s="83"/>
      <c r="K104" s="83"/>
      <c r="L104" s="83"/>
      <c r="M104" s="12"/>
      <c r="N104" s="13"/>
      <c r="O104" s="14"/>
      <c r="P104" s="19"/>
    </row>
    <row r="105" spans="1:17" ht="15" customHeight="1" x14ac:dyDescent="0.25">
      <c r="C105" s="21" t="s">
        <v>146</v>
      </c>
      <c r="D105" s="94" t="str">
        <f>"A legnagyobb mért hőmérséklet-ingadozás értéke "&amp;MAX(Q7:Q99)&amp;" Kelvin ("&amp;INDEX(C7:C99,MATCH(MAX(Q7:Q99),Q7:Q99,0))&amp;" nevű hold)."</f>
        <v>A legnagyobb mért hőmérséklet-ingadozás értéke 280 Kelvin (Hold nevű hold).</v>
      </c>
      <c r="E105" s="94"/>
      <c r="F105" s="94"/>
      <c r="G105" s="94"/>
      <c r="H105" s="94"/>
      <c r="I105" s="94"/>
      <c r="J105" s="94"/>
      <c r="K105" s="94"/>
      <c r="L105" s="94"/>
    </row>
    <row r="106" spans="1:17" ht="15" customHeight="1" x14ac:dyDescent="0.25">
      <c r="C106" s="79" t="s">
        <v>101</v>
      </c>
      <c r="D106" s="95" t="str">
        <f>IF(COUNTIF(E7:E99,C106)=0,"Sajnos, nincs "&amp;C106&amp;" nevű felfedező!",
IF(DMIN(D5:E99,1,C105:C106)=DMAX(D5:E99,1,C105:C106),C106&amp;" "&amp;INDEX(D7:D99,MATCH(C106,E7:E99,0))&amp;". évben összesen "&amp;COUNTIF(E7:E99,C106)&amp;" holdat fedezett fel.",
C106&amp;" "&amp;DMIN(D5:E99,1,C105:C106)&amp;" és "&amp;DMAX(D5:E99,1,C105:C106)&amp;" között összesen "&amp;COUNTIF(E7:E99,C106)&amp;" holdat fedezett fel."))</f>
        <v>Kuiper 1948 és 1949 között összesen 2 holdat fedezett fel.</v>
      </c>
      <c r="E106" s="95"/>
      <c r="F106" s="95"/>
      <c r="G106" s="95"/>
      <c r="H106" s="95"/>
      <c r="I106" s="95"/>
      <c r="J106" s="95"/>
      <c r="K106" s="95"/>
      <c r="L106" s="95"/>
      <c r="M106" s="78"/>
      <c r="N106" s="77"/>
      <c r="O106" s="77"/>
      <c r="P106" s="77"/>
      <c r="Q106" s="77"/>
    </row>
    <row r="107" spans="1:17" ht="15" customHeight="1" x14ac:dyDescent="0.25">
      <c r="D107" s="95"/>
      <c r="E107" s="95"/>
      <c r="F107" s="95"/>
      <c r="G107" s="95"/>
      <c r="H107" s="95"/>
      <c r="I107" s="95"/>
      <c r="J107" s="95"/>
      <c r="K107" s="95"/>
      <c r="L107" s="95"/>
      <c r="M107" s="78"/>
    </row>
    <row r="108" spans="1:17" ht="15" customHeight="1" x14ac:dyDescent="0.25">
      <c r="M108" s="78"/>
    </row>
    <row r="109" spans="1:17" ht="15" customHeight="1" x14ac:dyDescent="0.25"/>
    <row r="110" spans="1:17" ht="15" customHeight="1" x14ac:dyDescent="0.25">
      <c r="E110" s="2">
        <v>91</v>
      </c>
      <c r="F110" s="96" t="s">
        <v>173</v>
      </c>
      <c r="G110" s="96"/>
      <c r="H110" s="98">
        <f>INDEX(D7:D99,E110)-INDEX(D7:D99,K110)</f>
        <v>-103</v>
      </c>
      <c r="I110" s="98"/>
      <c r="J110" s="6" t="s">
        <v>174</v>
      </c>
      <c r="K110" s="97">
        <v>92</v>
      </c>
      <c r="L110" s="97"/>
      <c r="M110" s="97"/>
      <c r="N110" s="96" t="s">
        <v>173</v>
      </c>
      <c r="O110" s="96"/>
    </row>
    <row r="111" spans="1:17" ht="15" customHeight="1" x14ac:dyDescent="0.25"/>
    <row r="112" spans="1:17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</sheetData>
  <mergeCells count="17">
    <mergeCell ref="A1:F1"/>
    <mergeCell ref="G1:J1"/>
    <mergeCell ref="K1:O1"/>
    <mergeCell ref="D2:E2"/>
    <mergeCell ref="G2:H2"/>
    <mergeCell ref="K2:M2"/>
    <mergeCell ref="N2:O4"/>
    <mergeCell ref="F110:G110"/>
    <mergeCell ref="H110:I110"/>
    <mergeCell ref="K110:M110"/>
    <mergeCell ref="N110:O110"/>
    <mergeCell ref="B6:C6"/>
    <mergeCell ref="K6:M6"/>
    <mergeCell ref="D104:L104"/>
    <mergeCell ref="D105:L105"/>
    <mergeCell ref="D106:L106"/>
    <mergeCell ref="D107:L107"/>
  </mergeCells>
  <pageMargins left="0.70866141732283472" right="0.70866141732283472" top="0.74803149606299213" bottom="0.74803149606299213" header="0.31496062992125984" footer="0.31496062992125984"/>
  <pageSetup paperSize="9" scale="60" fitToHeight="2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Drop Down 1">
              <controlPr defaultSize="0" autoLine="0" autoPict="0">
                <anchor moveWithCells="1">
                  <from>
                    <xdr:col>4</xdr:col>
                    <xdr:colOff>9525</xdr:colOff>
                    <xdr:row>109</xdr:row>
                    <xdr:rowOff>0</xdr:rowOff>
                  </from>
                  <to>
                    <xdr:col>5</xdr:col>
                    <xdr:colOff>0</xdr:colOff>
                    <xdr:row>110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Drop Down 2">
              <controlPr defaultSize="0" autoLine="0" autoPict="0">
                <anchor moveWithCells="1">
                  <from>
                    <xdr:col>10</xdr:col>
                    <xdr:colOff>0</xdr:colOff>
                    <xdr:row>109</xdr:row>
                    <xdr:rowOff>0</xdr:rowOff>
                  </from>
                  <to>
                    <xdr:col>12</xdr:col>
                    <xdr:colOff>504825</xdr:colOff>
                    <xdr:row>110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Q595"/>
  <sheetViews>
    <sheetView topLeftCell="A89" zoomScaleNormal="100" workbookViewId="0">
      <selection activeCell="D106" sqref="D106:L106"/>
    </sheetView>
  </sheetViews>
  <sheetFormatPr defaultColWidth="9.140625" defaultRowHeight="18.75" customHeight="1" x14ac:dyDescent="0.25"/>
  <cols>
    <col min="1" max="1" width="6.5703125" style="2" bestFit="1" customWidth="1"/>
    <col min="2" max="2" width="4.5703125" style="2" bestFit="1" customWidth="1"/>
    <col min="3" max="3" width="21.5703125" style="2" bestFit="1" customWidth="1"/>
    <col min="4" max="4" width="7.140625" style="2" customWidth="1"/>
    <col min="5" max="5" width="23.140625" style="2" customWidth="1"/>
    <col min="6" max="6" width="9.85546875" style="3" bestFit="1" customWidth="1"/>
    <col min="7" max="7" width="9" style="2" bestFit="1" customWidth="1"/>
    <col min="8" max="8" width="8.7109375" style="4" bestFit="1" customWidth="1"/>
    <col min="9" max="9" width="9.42578125" style="5" bestFit="1" customWidth="1"/>
    <col min="10" max="10" width="8.5703125" style="6" bestFit="1" customWidth="1"/>
    <col min="11" max="13" width="7.7109375" style="7" customWidth="1"/>
    <col min="14" max="14" width="8.5703125" style="8" bestFit="1" customWidth="1"/>
    <col min="15" max="15" width="11.5703125" style="9" bestFit="1" customWidth="1"/>
    <col min="16" max="16" width="6.5703125" style="18" bestFit="1" customWidth="1"/>
    <col min="17" max="17" width="8" style="2" bestFit="1" customWidth="1"/>
    <col min="18" max="16384" width="9.140625" style="2"/>
  </cols>
  <sheetData>
    <row r="1" spans="1:17" s="10" customFormat="1" ht="18.75" customHeight="1" thickBot="1" x14ac:dyDescent="0.4">
      <c r="A1" s="84" t="s">
        <v>169</v>
      </c>
      <c r="B1" s="84"/>
      <c r="C1" s="84"/>
      <c r="D1" s="84"/>
      <c r="E1" s="84"/>
      <c r="F1" s="84"/>
      <c r="G1" s="85" t="s">
        <v>170</v>
      </c>
      <c r="H1" s="85"/>
      <c r="I1" s="85"/>
      <c r="J1" s="85"/>
      <c r="K1" s="86" t="s">
        <v>171</v>
      </c>
      <c r="L1" s="86"/>
      <c r="M1" s="86"/>
      <c r="N1" s="86"/>
      <c r="O1" s="86"/>
      <c r="Q1" s="15"/>
    </row>
    <row r="2" spans="1:17" customFormat="1" ht="60.75" thickTop="1" x14ac:dyDescent="0.25">
      <c r="A2" s="72" t="s">
        <v>160</v>
      </c>
      <c r="B2" s="46"/>
      <c r="C2" s="47" t="s">
        <v>161</v>
      </c>
      <c r="D2" s="92" t="s">
        <v>162</v>
      </c>
      <c r="E2" s="93"/>
      <c r="F2" s="48" t="s">
        <v>163</v>
      </c>
      <c r="G2" s="88" t="s">
        <v>164</v>
      </c>
      <c r="H2" s="88"/>
      <c r="I2" s="49" t="s">
        <v>165</v>
      </c>
      <c r="J2" s="50" t="s">
        <v>166</v>
      </c>
      <c r="K2" s="88" t="s">
        <v>167</v>
      </c>
      <c r="L2" s="88"/>
      <c r="M2" s="88"/>
      <c r="N2" s="89" t="s">
        <v>168</v>
      </c>
      <c r="O2" s="89"/>
      <c r="P2" s="18"/>
      <c r="Q2" s="16"/>
    </row>
    <row r="3" spans="1:17" customFormat="1" ht="18.75" customHeight="1" x14ac:dyDescent="0.25">
      <c r="A3" s="20"/>
      <c r="B3" s="20"/>
      <c r="C3" s="20"/>
      <c r="D3" s="39"/>
      <c r="E3" s="38"/>
      <c r="F3" s="22"/>
      <c r="G3" s="39"/>
      <c r="H3" s="42"/>
      <c r="I3" s="24"/>
      <c r="J3" s="25"/>
      <c r="K3" s="41" t="s">
        <v>157</v>
      </c>
      <c r="L3" s="40" t="s">
        <v>158</v>
      </c>
      <c r="M3" s="40" t="s">
        <v>159</v>
      </c>
      <c r="N3" s="90"/>
      <c r="O3" s="90"/>
      <c r="P3" s="18"/>
      <c r="Q3" s="16"/>
    </row>
    <row r="4" spans="1:17" s="1" customFormat="1" ht="101.25" x14ac:dyDescent="0.25">
      <c r="A4" s="27" t="s">
        <v>156</v>
      </c>
      <c r="B4" s="27" t="s">
        <v>151</v>
      </c>
      <c r="C4" s="27"/>
      <c r="D4" s="44"/>
      <c r="E4" s="45"/>
      <c r="F4" s="28"/>
      <c r="G4" s="44"/>
      <c r="H4" s="43"/>
      <c r="I4" s="29" t="s">
        <v>154</v>
      </c>
      <c r="J4" s="29"/>
      <c r="K4" s="27" t="s">
        <v>155</v>
      </c>
      <c r="L4" s="27" t="s">
        <v>152</v>
      </c>
      <c r="M4" s="27" t="s">
        <v>153</v>
      </c>
      <c r="N4" s="90"/>
      <c r="O4" s="90"/>
      <c r="Q4" s="17" t="s">
        <v>172</v>
      </c>
    </row>
    <row r="5" spans="1:17" customFormat="1" ht="45" x14ac:dyDescent="0.25">
      <c r="A5" s="20"/>
      <c r="B5" s="20"/>
      <c r="C5" s="20"/>
      <c r="D5" s="21" t="s">
        <v>145</v>
      </c>
      <c r="E5" s="21" t="s">
        <v>146</v>
      </c>
      <c r="F5" s="22"/>
      <c r="G5" s="20"/>
      <c r="H5" s="30" t="s">
        <v>147</v>
      </c>
      <c r="I5" s="24"/>
      <c r="J5" s="25"/>
      <c r="K5" s="26"/>
      <c r="L5" s="26"/>
      <c r="M5" s="26"/>
      <c r="N5" s="31"/>
      <c r="O5" s="32" t="s">
        <v>149</v>
      </c>
      <c r="P5" s="18"/>
      <c r="Q5" s="16"/>
    </row>
    <row r="6" spans="1:17" customFormat="1" ht="18.75" customHeight="1" thickBot="1" x14ac:dyDescent="0.3">
      <c r="A6" s="20"/>
      <c r="B6" s="91" t="s">
        <v>139</v>
      </c>
      <c r="C6" s="91"/>
      <c r="D6" s="20"/>
      <c r="E6" s="20"/>
      <c r="F6" s="33" t="s">
        <v>140</v>
      </c>
      <c r="G6" s="82" t="s">
        <v>141</v>
      </c>
      <c r="H6" s="23" t="s">
        <v>148</v>
      </c>
      <c r="I6" s="24" t="s">
        <v>142</v>
      </c>
      <c r="J6" s="25"/>
      <c r="K6" s="87" t="s">
        <v>143</v>
      </c>
      <c r="L6" s="87"/>
      <c r="M6" s="87"/>
      <c r="N6" s="35" t="s">
        <v>144</v>
      </c>
      <c r="O6" s="36" t="s">
        <v>150</v>
      </c>
      <c r="P6" s="18"/>
      <c r="Q6" s="16"/>
    </row>
    <row r="7" spans="1:17" customFormat="1" ht="18.75" customHeight="1" thickTop="1" thickBot="1" x14ac:dyDescent="0.3">
      <c r="A7" s="58"/>
      <c r="B7" s="58"/>
      <c r="C7" s="58" t="s">
        <v>0</v>
      </c>
      <c r="D7" s="58"/>
      <c r="E7" s="58"/>
      <c r="F7" s="59">
        <v>27.321999999999999</v>
      </c>
      <c r="G7" s="58">
        <v>384400</v>
      </c>
      <c r="H7" s="60">
        <v>60.27</v>
      </c>
      <c r="I7" s="61">
        <v>5.0999999999999996</v>
      </c>
      <c r="J7" s="73">
        <v>5.5E-2</v>
      </c>
      <c r="K7" s="62">
        <v>8</v>
      </c>
      <c r="L7" s="62">
        <v>387</v>
      </c>
      <c r="M7" s="62" t="s">
        <v>1</v>
      </c>
      <c r="N7" s="63">
        <v>7.3500000000000001E+25</v>
      </c>
      <c r="O7" s="64">
        <v>1</v>
      </c>
      <c r="P7" s="18"/>
      <c r="Q7" s="16">
        <f>IF(M7="","",IF(ISNUMBER(FIND("-",M7)),LEFT(M7,FIND("-",M7)-1)-RIGHT(M7,LEN(M7)-FIND("-",M7)),0))</f>
        <v>280</v>
      </c>
    </row>
    <row r="8" spans="1:17" customFormat="1" ht="18.75" customHeight="1" thickTop="1" x14ac:dyDescent="0.25">
      <c r="A8" s="20">
        <v>2003</v>
      </c>
      <c r="B8" s="20">
        <v>1</v>
      </c>
      <c r="C8" s="20" t="s">
        <v>2</v>
      </c>
      <c r="D8" s="20">
        <v>1877</v>
      </c>
      <c r="E8" s="20" t="s">
        <v>3</v>
      </c>
      <c r="F8" s="22">
        <v>0.31900000000000001</v>
      </c>
      <c r="G8" s="20">
        <v>9380</v>
      </c>
      <c r="H8" s="23">
        <v>2.76</v>
      </c>
      <c r="I8" s="24">
        <v>1.02</v>
      </c>
      <c r="J8" s="74">
        <v>1.7999999999999999E-2</v>
      </c>
      <c r="K8" s="26">
        <v>29</v>
      </c>
      <c r="L8" s="26">
        <v>315</v>
      </c>
      <c r="M8" s="26">
        <v>230</v>
      </c>
      <c r="N8" s="31">
        <v>1.08E+19</v>
      </c>
      <c r="O8" s="37">
        <v>1.3E-7</v>
      </c>
      <c r="P8" s="18"/>
      <c r="Q8" s="16">
        <f t="shared" ref="Q8:Q71" si="0">IF(M8="","",IF(ISNUMBER(FIND("-",M8)),LEFT(M8,FIND("-",M8)-1)-RIGHT(M8,LEN(M8)-FIND("-",M8)),0))</f>
        <v>0</v>
      </c>
    </row>
    <row r="9" spans="1:17" customFormat="1" ht="18.75" customHeight="1" thickBot="1" x14ac:dyDescent="0.3">
      <c r="A9" s="20">
        <v>2</v>
      </c>
      <c r="B9" s="20">
        <v>2</v>
      </c>
      <c r="C9" s="20" t="s">
        <v>4</v>
      </c>
      <c r="D9" s="20">
        <v>1877</v>
      </c>
      <c r="E9" s="20" t="s">
        <v>3</v>
      </c>
      <c r="F9" s="22">
        <v>1.262</v>
      </c>
      <c r="G9" s="20">
        <v>23460</v>
      </c>
      <c r="H9" s="23">
        <v>6.9</v>
      </c>
      <c r="I9" s="24">
        <v>1.82</v>
      </c>
      <c r="J9" s="74">
        <v>2E-3</v>
      </c>
      <c r="K9" s="26">
        <v>29</v>
      </c>
      <c r="L9" s="26">
        <v>315</v>
      </c>
      <c r="M9" s="26"/>
      <c r="N9" s="31">
        <v>2E+18</v>
      </c>
      <c r="O9" s="37">
        <v>2.7000000000000004E-8</v>
      </c>
      <c r="P9" s="18"/>
      <c r="Q9" s="16" t="str">
        <f t="shared" si="0"/>
        <v/>
      </c>
    </row>
    <row r="10" spans="1:17" customFormat="1" ht="18.75" customHeight="1" thickTop="1" x14ac:dyDescent="0.25">
      <c r="A10" s="65">
        <v>2003</v>
      </c>
      <c r="B10" s="65">
        <v>16</v>
      </c>
      <c r="C10" s="65" t="s">
        <v>5</v>
      </c>
      <c r="D10" s="65">
        <v>1980</v>
      </c>
      <c r="E10" s="65" t="s">
        <v>123</v>
      </c>
      <c r="F10" s="66">
        <v>0.29499999999999998</v>
      </c>
      <c r="G10" s="65">
        <v>127960</v>
      </c>
      <c r="H10" s="67">
        <v>1.79</v>
      </c>
      <c r="I10" s="68">
        <v>0</v>
      </c>
      <c r="J10" s="75">
        <v>0</v>
      </c>
      <c r="K10" s="69">
        <v>6</v>
      </c>
      <c r="L10" s="69">
        <v>145</v>
      </c>
      <c r="M10" s="69"/>
      <c r="N10" s="70"/>
      <c r="O10" s="71"/>
      <c r="P10" s="18"/>
      <c r="Q10" s="16" t="str">
        <f t="shared" si="0"/>
        <v/>
      </c>
    </row>
    <row r="11" spans="1:17" customFormat="1" ht="18.75" customHeight="1" x14ac:dyDescent="0.25">
      <c r="A11" s="20">
        <v>61</v>
      </c>
      <c r="B11" s="20">
        <v>14</v>
      </c>
      <c r="C11" s="20" t="s">
        <v>6</v>
      </c>
      <c r="D11" s="20">
        <v>1979</v>
      </c>
      <c r="E11" s="20" t="s">
        <v>124</v>
      </c>
      <c r="F11" s="22">
        <v>0.29799999999999999</v>
      </c>
      <c r="G11" s="20">
        <v>128980</v>
      </c>
      <c r="H11" s="23">
        <v>1.81</v>
      </c>
      <c r="I11" s="24">
        <v>0</v>
      </c>
      <c r="J11" s="74">
        <v>0</v>
      </c>
      <c r="K11" s="26">
        <v>6</v>
      </c>
      <c r="L11" s="26">
        <v>145</v>
      </c>
      <c r="M11" s="26"/>
      <c r="N11" s="31"/>
      <c r="O11" s="36"/>
      <c r="P11" s="18"/>
      <c r="Q11" s="16" t="str">
        <f t="shared" si="0"/>
        <v/>
      </c>
    </row>
    <row r="12" spans="1:17" customFormat="1" ht="18.75" customHeight="1" x14ac:dyDescent="0.25">
      <c r="A12" s="20"/>
      <c r="B12" s="20">
        <v>5</v>
      </c>
      <c r="C12" s="20" t="s">
        <v>7</v>
      </c>
      <c r="D12" s="20">
        <v>1892</v>
      </c>
      <c r="E12" s="20" t="s">
        <v>8</v>
      </c>
      <c r="F12" s="22">
        <v>0.498</v>
      </c>
      <c r="G12" s="20">
        <v>181400</v>
      </c>
      <c r="H12" s="23">
        <v>2.54</v>
      </c>
      <c r="I12" s="24">
        <v>0.45500000000000002</v>
      </c>
      <c r="J12" s="74">
        <v>3.0000000000000001E-3</v>
      </c>
      <c r="K12" s="26">
        <v>6</v>
      </c>
      <c r="L12" s="26">
        <v>145</v>
      </c>
      <c r="M12" s="26"/>
      <c r="N12" s="31"/>
      <c r="O12" s="36"/>
      <c r="P12" s="18"/>
      <c r="Q12" s="16" t="str">
        <f t="shared" si="0"/>
        <v/>
      </c>
    </row>
    <row r="13" spans="1:17" customFormat="1" ht="18.75" customHeight="1" x14ac:dyDescent="0.25">
      <c r="A13" s="20"/>
      <c r="B13" s="20">
        <v>15</v>
      </c>
      <c r="C13" s="20" t="s">
        <v>9</v>
      </c>
      <c r="D13" s="20">
        <v>1979</v>
      </c>
      <c r="E13" s="20" t="s">
        <v>125</v>
      </c>
      <c r="F13" s="22">
        <v>0.67500000000000004</v>
      </c>
      <c r="G13" s="20">
        <v>221900</v>
      </c>
      <c r="H13" s="23">
        <v>3.12</v>
      </c>
      <c r="I13" s="24">
        <v>0.9</v>
      </c>
      <c r="J13" s="74">
        <v>1.2999999999999999E-2</v>
      </c>
      <c r="K13" s="26">
        <v>6</v>
      </c>
      <c r="L13" s="26">
        <v>145</v>
      </c>
      <c r="M13" s="26"/>
      <c r="N13" s="31"/>
      <c r="O13" s="36"/>
      <c r="P13" s="18"/>
      <c r="Q13" s="16" t="str">
        <f t="shared" si="0"/>
        <v/>
      </c>
    </row>
    <row r="14" spans="1:17" customFormat="1" ht="18.75" customHeight="1" x14ac:dyDescent="0.25">
      <c r="A14" s="20"/>
      <c r="B14" s="20">
        <v>1</v>
      </c>
      <c r="C14" s="20" t="s">
        <v>10</v>
      </c>
      <c r="D14" s="20">
        <v>1610</v>
      </c>
      <c r="E14" s="20" t="s">
        <v>11</v>
      </c>
      <c r="F14" s="22">
        <v>1.7689999999999999</v>
      </c>
      <c r="G14" s="20">
        <v>421800</v>
      </c>
      <c r="H14" s="23">
        <v>5.91</v>
      </c>
      <c r="I14" s="24">
        <v>2.7E-2</v>
      </c>
      <c r="J14" s="74">
        <v>0</v>
      </c>
      <c r="K14" s="26">
        <v>5</v>
      </c>
      <c r="L14" s="26">
        <v>143</v>
      </c>
      <c r="M14" s="26">
        <v>133</v>
      </c>
      <c r="N14" s="31">
        <v>8.932000000000002E+25</v>
      </c>
      <c r="O14" s="36">
        <v>1.21</v>
      </c>
      <c r="P14" s="18"/>
      <c r="Q14" s="16">
        <f t="shared" si="0"/>
        <v>0</v>
      </c>
    </row>
    <row r="15" spans="1:17" customFormat="1" ht="18.75" customHeight="1" x14ac:dyDescent="0.25">
      <c r="A15" s="20"/>
      <c r="B15" s="20">
        <v>2</v>
      </c>
      <c r="C15" s="20" t="s">
        <v>12</v>
      </c>
      <c r="D15" s="20">
        <v>1610</v>
      </c>
      <c r="E15" s="20" t="s">
        <v>11</v>
      </c>
      <c r="F15" s="22">
        <v>3.5510000000000002</v>
      </c>
      <c r="G15" s="20">
        <v>671100</v>
      </c>
      <c r="H15" s="23">
        <v>9.4</v>
      </c>
      <c r="I15" s="24">
        <v>0.46800000000000003</v>
      </c>
      <c r="J15" s="74">
        <v>0</v>
      </c>
      <c r="K15" s="26">
        <v>5</v>
      </c>
      <c r="L15" s="26">
        <v>125</v>
      </c>
      <c r="M15" s="26" t="s">
        <v>13</v>
      </c>
      <c r="N15" s="31">
        <v>4.7910000000000009E+25</v>
      </c>
      <c r="O15" s="36">
        <v>0.66</v>
      </c>
      <c r="P15" s="18"/>
      <c r="Q15" s="16">
        <f t="shared" si="0"/>
        <v>25</v>
      </c>
    </row>
    <row r="16" spans="1:17" customFormat="1" ht="18.75" customHeight="1" x14ac:dyDescent="0.25">
      <c r="A16" s="20"/>
      <c r="B16" s="20">
        <v>3</v>
      </c>
      <c r="C16" s="20" t="s">
        <v>14</v>
      </c>
      <c r="D16" s="20">
        <v>1610</v>
      </c>
      <c r="E16" s="20" t="s">
        <v>11</v>
      </c>
      <c r="F16" s="22">
        <v>7.1550000000000002</v>
      </c>
      <c r="G16" s="20">
        <v>1070400</v>
      </c>
      <c r="H16" s="23">
        <v>14.99</v>
      </c>
      <c r="I16" s="24">
        <v>0.183</v>
      </c>
      <c r="J16" s="74">
        <v>1E-3</v>
      </c>
      <c r="K16" s="26">
        <v>6</v>
      </c>
      <c r="L16" s="26">
        <v>156</v>
      </c>
      <c r="M16" s="26" t="s">
        <v>15</v>
      </c>
      <c r="N16" s="31">
        <v>1.482E+26</v>
      </c>
      <c r="O16" s="36">
        <v>2.0299999999999998</v>
      </c>
      <c r="P16" s="18"/>
      <c r="Q16" s="16">
        <f t="shared" si="0"/>
        <v>60</v>
      </c>
    </row>
    <row r="17" spans="1:17" customFormat="1" ht="18.75" customHeight="1" x14ac:dyDescent="0.25">
      <c r="A17" s="20"/>
      <c r="B17" s="20">
        <v>4</v>
      </c>
      <c r="C17" s="20" t="s">
        <v>16</v>
      </c>
      <c r="D17" s="20">
        <v>1610</v>
      </c>
      <c r="E17" s="20" t="s">
        <v>11</v>
      </c>
      <c r="F17" s="22">
        <v>16.689</v>
      </c>
      <c r="G17" s="20">
        <v>1882800</v>
      </c>
      <c r="H17" s="23">
        <v>26.37</v>
      </c>
      <c r="I17" s="24">
        <v>0.253</v>
      </c>
      <c r="J17" s="74">
        <v>7.0000000000000001E-3</v>
      </c>
      <c r="K17" s="26">
        <v>6</v>
      </c>
      <c r="L17" s="26">
        <v>166</v>
      </c>
      <c r="M17" s="26" t="s">
        <v>17</v>
      </c>
      <c r="N17" s="31">
        <v>1.0760000000000002E+26</v>
      </c>
      <c r="O17" s="36">
        <v>1.45</v>
      </c>
      <c r="P17" s="18"/>
      <c r="Q17" s="16">
        <f t="shared" si="0"/>
        <v>75</v>
      </c>
    </row>
    <row r="18" spans="1:17" customFormat="1" ht="18.75" customHeight="1" x14ac:dyDescent="0.25">
      <c r="A18" s="20"/>
      <c r="B18" s="20">
        <v>18</v>
      </c>
      <c r="C18" s="20" t="s">
        <v>18</v>
      </c>
      <c r="D18" s="20">
        <v>1975</v>
      </c>
      <c r="E18" s="20" t="s">
        <v>126</v>
      </c>
      <c r="F18" s="22">
        <v>130</v>
      </c>
      <c r="G18" s="20">
        <v>7500000</v>
      </c>
      <c r="H18" s="23">
        <v>105</v>
      </c>
      <c r="I18" s="24"/>
      <c r="J18" s="74"/>
      <c r="K18" s="26"/>
      <c r="L18" s="26"/>
      <c r="M18" s="26"/>
      <c r="N18" s="31"/>
      <c r="O18" s="36"/>
      <c r="P18" s="18"/>
      <c r="Q18" s="16" t="str">
        <f t="shared" si="0"/>
        <v/>
      </c>
    </row>
    <row r="19" spans="1:17" customFormat="1" ht="18.75" customHeight="1" x14ac:dyDescent="0.25">
      <c r="A19" s="20"/>
      <c r="B19" s="20">
        <v>13</v>
      </c>
      <c r="C19" s="20" t="s">
        <v>20</v>
      </c>
      <c r="D19" s="20">
        <v>1974</v>
      </c>
      <c r="E19" s="20" t="s">
        <v>19</v>
      </c>
      <c r="F19" s="22">
        <v>240</v>
      </c>
      <c r="G19" s="20">
        <v>11160000</v>
      </c>
      <c r="H19" s="23">
        <v>155.30000000000001</v>
      </c>
      <c r="I19" s="24">
        <v>27</v>
      </c>
      <c r="J19" s="74">
        <v>0.14699999999999999</v>
      </c>
      <c r="K19" s="26">
        <v>7</v>
      </c>
      <c r="L19" s="26">
        <v>170</v>
      </c>
      <c r="M19" s="26"/>
      <c r="N19" s="31"/>
      <c r="O19" s="36"/>
      <c r="P19" s="18"/>
      <c r="Q19" s="16" t="str">
        <f t="shared" si="0"/>
        <v/>
      </c>
    </row>
    <row r="20" spans="1:17" customFormat="1" ht="18.75" customHeight="1" x14ac:dyDescent="0.25">
      <c r="A20" s="20"/>
      <c r="B20" s="20">
        <v>6</v>
      </c>
      <c r="C20" s="20" t="s">
        <v>21</v>
      </c>
      <c r="D20" s="20">
        <v>1904</v>
      </c>
      <c r="E20" s="20" t="s">
        <v>22</v>
      </c>
      <c r="F20" s="22">
        <v>250.56</v>
      </c>
      <c r="G20" s="20">
        <v>11460000</v>
      </c>
      <c r="H20" s="23">
        <v>160.51</v>
      </c>
      <c r="I20" s="24">
        <v>28</v>
      </c>
      <c r="J20" s="74">
        <v>0.158</v>
      </c>
      <c r="K20" s="26">
        <v>7</v>
      </c>
      <c r="L20" s="26">
        <v>170</v>
      </c>
      <c r="M20" s="26"/>
      <c r="N20" s="31"/>
      <c r="O20" s="36"/>
      <c r="P20" s="18"/>
      <c r="Q20" s="16" t="str">
        <f t="shared" si="0"/>
        <v/>
      </c>
    </row>
    <row r="21" spans="1:17" customFormat="1" ht="18.75" customHeight="1" x14ac:dyDescent="0.25">
      <c r="A21" s="20"/>
      <c r="B21" s="20">
        <v>10</v>
      </c>
      <c r="C21" s="20" t="s">
        <v>23</v>
      </c>
      <c r="D21" s="20">
        <v>1938</v>
      </c>
      <c r="E21" s="20" t="s">
        <v>24</v>
      </c>
      <c r="F21" s="22">
        <v>259.2</v>
      </c>
      <c r="G21" s="20">
        <v>11720000</v>
      </c>
      <c r="H21" s="23">
        <v>164.15</v>
      </c>
      <c r="I21" s="24">
        <v>29</v>
      </c>
      <c r="J21" s="74">
        <v>0.12</v>
      </c>
      <c r="K21" s="26">
        <v>7</v>
      </c>
      <c r="L21" s="26">
        <v>170</v>
      </c>
      <c r="M21" s="26"/>
      <c r="N21" s="31"/>
      <c r="O21" s="36"/>
      <c r="P21" s="18"/>
      <c r="Q21" s="16" t="str">
        <f t="shared" si="0"/>
        <v/>
      </c>
    </row>
    <row r="22" spans="1:17" customFormat="1" ht="18.75" customHeight="1" x14ac:dyDescent="0.25">
      <c r="A22" s="20"/>
      <c r="B22" s="20">
        <v>7</v>
      </c>
      <c r="C22" s="20" t="s">
        <v>25</v>
      </c>
      <c r="D22" s="20">
        <v>1905</v>
      </c>
      <c r="E22" s="20" t="s">
        <v>22</v>
      </c>
      <c r="F22" s="22">
        <v>259.64</v>
      </c>
      <c r="G22" s="20">
        <v>11740000</v>
      </c>
      <c r="H22" s="23">
        <v>164.43</v>
      </c>
      <c r="I22" s="24">
        <v>26</v>
      </c>
      <c r="J22" s="74">
        <v>0.20699999999999999</v>
      </c>
      <c r="K22" s="26">
        <v>7</v>
      </c>
      <c r="L22" s="26">
        <v>170</v>
      </c>
      <c r="M22" s="26"/>
      <c r="N22" s="31"/>
      <c r="O22" s="36"/>
      <c r="P22" s="18"/>
      <c r="Q22" s="16" t="str">
        <f t="shared" si="0"/>
        <v/>
      </c>
    </row>
    <row r="23" spans="1:17" customFormat="1" ht="18.75" customHeight="1" x14ac:dyDescent="0.25">
      <c r="A23" s="20"/>
      <c r="B23" s="20">
        <v>28</v>
      </c>
      <c r="C23" s="20" t="s">
        <v>26</v>
      </c>
      <c r="D23" s="20">
        <v>2000</v>
      </c>
      <c r="E23" s="20" t="s">
        <v>127</v>
      </c>
      <c r="F23" s="22">
        <v>287</v>
      </c>
      <c r="G23" s="20">
        <v>12600000</v>
      </c>
      <c r="H23" s="23">
        <v>176.5</v>
      </c>
      <c r="I23" s="24"/>
      <c r="J23" s="74"/>
      <c r="K23" s="26"/>
      <c r="L23" s="26"/>
      <c r="M23" s="26"/>
      <c r="N23" s="31"/>
      <c r="O23" s="36"/>
      <c r="P23" s="18"/>
      <c r="Q23" s="16" t="str">
        <f t="shared" si="0"/>
        <v/>
      </c>
    </row>
    <row r="24" spans="1:17" customFormat="1" ht="18.75" customHeight="1" x14ac:dyDescent="0.25">
      <c r="A24" s="20"/>
      <c r="B24" s="20">
        <v>27</v>
      </c>
      <c r="C24" s="20" t="s">
        <v>27</v>
      </c>
      <c r="D24" s="20">
        <v>2000</v>
      </c>
      <c r="E24" s="20" t="s">
        <v>127</v>
      </c>
      <c r="F24" s="22">
        <v>617</v>
      </c>
      <c r="G24" s="20">
        <v>21000000</v>
      </c>
      <c r="H24" s="23">
        <v>294.10000000000002</v>
      </c>
      <c r="I24" s="24" t="s">
        <v>28</v>
      </c>
      <c r="J24" s="74"/>
      <c r="K24" s="26"/>
      <c r="L24" s="26"/>
      <c r="M24" s="26"/>
      <c r="N24" s="31"/>
      <c r="O24" s="36"/>
      <c r="P24" s="18"/>
      <c r="Q24" s="16" t="str">
        <f t="shared" si="0"/>
        <v/>
      </c>
    </row>
    <row r="25" spans="1:17" customFormat="1" ht="18.75" customHeight="1" x14ac:dyDescent="0.25">
      <c r="A25" s="20"/>
      <c r="B25" s="20">
        <v>24</v>
      </c>
      <c r="C25" s="20" t="s">
        <v>29</v>
      </c>
      <c r="D25" s="20">
        <v>2000</v>
      </c>
      <c r="E25" s="20" t="s">
        <v>127</v>
      </c>
      <c r="F25" s="22">
        <v>625</v>
      </c>
      <c r="G25" s="20">
        <v>21100000</v>
      </c>
      <c r="H25" s="23">
        <v>295.5</v>
      </c>
      <c r="I25" s="24" t="s">
        <v>28</v>
      </c>
      <c r="J25" s="74"/>
      <c r="K25" s="26"/>
      <c r="L25" s="26"/>
      <c r="M25" s="26"/>
      <c r="N25" s="31"/>
      <c r="O25" s="36"/>
      <c r="P25" s="18"/>
      <c r="Q25" s="16" t="str">
        <f t="shared" si="0"/>
        <v/>
      </c>
    </row>
    <row r="26" spans="1:17" customFormat="1" ht="18.75" customHeight="1" x14ac:dyDescent="0.25">
      <c r="A26" s="20"/>
      <c r="B26" s="20">
        <v>22</v>
      </c>
      <c r="C26" s="20" t="s">
        <v>30</v>
      </c>
      <c r="D26" s="20">
        <v>2000</v>
      </c>
      <c r="E26" s="20" t="s">
        <v>127</v>
      </c>
      <c r="F26" s="22">
        <v>625</v>
      </c>
      <c r="G26" s="20">
        <v>21100000</v>
      </c>
      <c r="H26" s="23">
        <v>295.5</v>
      </c>
      <c r="I26" s="24" t="s">
        <v>28</v>
      </c>
      <c r="J26" s="74"/>
      <c r="K26" s="26"/>
      <c r="L26" s="26"/>
      <c r="M26" s="26"/>
      <c r="N26" s="31"/>
      <c r="O26" s="36"/>
      <c r="P26" s="18"/>
      <c r="Q26" s="16" t="str">
        <f t="shared" si="0"/>
        <v/>
      </c>
    </row>
    <row r="27" spans="1:17" customFormat="1" ht="18.75" customHeight="1" x14ac:dyDescent="0.25">
      <c r="A27" s="20"/>
      <c r="B27" s="20">
        <v>12</v>
      </c>
      <c r="C27" s="20" t="s">
        <v>31</v>
      </c>
      <c r="D27" s="20">
        <v>1951</v>
      </c>
      <c r="E27" s="20" t="s">
        <v>24</v>
      </c>
      <c r="F27" s="22">
        <v>610.45000000000005</v>
      </c>
      <c r="G27" s="20">
        <v>21280000</v>
      </c>
      <c r="H27" s="23">
        <v>298.04000000000002</v>
      </c>
      <c r="I27" s="24">
        <v>147</v>
      </c>
      <c r="J27" s="74">
        <v>0.16900000000000001</v>
      </c>
      <c r="K27" s="26">
        <v>7</v>
      </c>
      <c r="L27" s="26">
        <v>170</v>
      </c>
      <c r="M27" s="26"/>
      <c r="N27" s="31"/>
      <c r="O27" s="36"/>
      <c r="P27" s="18"/>
      <c r="Q27" s="16" t="str">
        <f t="shared" si="0"/>
        <v/>
      </c>
    </row>
    <row r="28" spans="1:17" customFormat="1" ht="18.75" customHeight="1" x14ac:dyDescent="0.25">
      <c r="A28" s="20"/>
      <c r="B28" s="20">
        <v>11</v>
      </c>
      <c r="C28" s="20" t="s">
        <v>32</v>
      </c>
      <c r="D28" s="20">
        <v>1938</v>
      </c>
      <c r="E28" s="20" t="s">
        <v>24</v>
      </c>
      <c r="F28" s="22">
        <v>702.28</v>
      </c>
      <c r="G28" s="20">
        <v>22350000</v>
      </c>
      <c r="H28" s="23">
        <v>313</v>
      </c>
      <c r="I28" s="24">
        <v>163</v>
      </c>
      <c r="J28" s="74">
        <v>0.20699999999999999</v>
      </c>
      <c r="K28" s="26">
        <v>7</v>
      </c>
      <c r="L28" s="26">
        <v>170</v>
      </c>
      <c r="M28" s="26"/>
      <c r="N28" s="31"/>
      <c r="O28" s="36"/>
      <c r="P28" s="18"/>
      <c r="Q28" s="16" t="str">
        <f t="shared" si="0"/>
        <v/>
      </c>
    </row>
    <row r="29" spans="1:17" customFormat="1" ht="18.75" customHeight="1" x14ac:dyDescent="0.25">
      <c r="A29" s="20"/>
      <c r="B29" s="20">
        <v>26</v>
      </c>
      <c r="C29" s="20" t="s">
        <v>33</v>
      </c>
      <c r="D29" s="20">
        <v>2000</v>
      </c>
      <c r="E29" s="20" t="s">
        <v>127</v>
      </c>
      <c r="F29" s="22">
        <v>719</v>
      </c>
      <c r="G29" s="20">
        <v>23100000</v>
      </c>
      <c r="H29" s="23">
        <v>323.5</v>
      </c>
      <c r="I29" s="24" t="s">
        <v>28</v>
      </c>
      <c r="J29" s="74"/>
      <c r="K29" s="26"/>
      <c r="L29" s="26"/>
      <c r="M29" s="26"/>
      <c r="N29" s="31"/>
      <c r="O29" s="36"/>
      <c r="P29" s="18"/>
      <c r="Q29" s="16" t="str">
        <f t="shared" si="0"/>
        <v/>
      </c>
    </row>
    <row r="30" spans="1:17" customFormat="1" ht="18.75" customHeight="1" x14ac:dyDescent="0.25">
      <c r="A30" s="20"/>
      <c r="B30" s="20">
        <v>25</v>
      </c>
      <c r="C30" s="20" t="s">
        <v>34</v>
      </c>
      <c r="D30" s="20">
        <v>2000</v>
      </c>
      <c r="E30" s="20" t="s">
        <v>127</v>
      </c>
      <c r="F30" s="22">
        <v>723</v>
      </c>
      <c r="G30" s="20">
        <v>23200000</v>
      </c>
      <c r="H30" s="23">
        <v>324.89999999999998</v>
      </c>
      <c r="I30" s="24" t="s">
        <v>28</v>
      </c>
      <c r="J30" s="74"/>
      <c r="K30" s="26"/>
      <c r="L30" s="26"/>
      <c r="M30" s="26"/>
      <c r="N30" s="31"/>
      <c r="O30" s="36"/>
      <c r="P30" s="18"/>
      <c r="Q30" s="16" t="str">
        <f t="shared" si="0"/>
        <v/>
      </c>
    </row>
    <row r="31" spans="1:17" customFormat="1" ht="18.75" customHeight="1" x14ac:dyDescent="0.25">
      <c r="A31" s="20"/>
      <c r="B31" s="20">
        <v>20</v>
      </c>
      <c r="C31" s="20" t="s">
        <v>35</v>
      </c>
      <c r="D31" s="20">
        <v>2000</v>
      </c>
      <c r="E31" s="20" t="s">
        <v>127</v>
      </c>
      <c r="F31" s="22">
        <v>730</v>
      </c>
      <c r="G31" s="20">
        <v>23300000</v>
      </c>
      <c r="H31" s="23">
        <v>326.3</v>
      </c>
      <c r="I31" s="24" t="s">
        <v>28</v>
      </c>
      <c r="J31" s="74"/>
      <c r="K31" s="26"/>
      <c r="L31" s="26"/>
      <c r="M31" s="26"/>
      <c r="N31" s="31"/>
      <c r="O31" s="36"/>
      <c r="P31" s="18"/>
      <c r="Q31" s="16" t="str">
        <f t="shared" si="0"/>
        <v/>
      </c>
    </row>
    <row r="32" spans="1:17" customFormat="1" ht="18.75" customHeight="1" x14ac:dyDescent="0.25">
      <c r="A32" s="20"/>
      <c r="B32" s="20">
        <v>21</v>
      </c>
      <c r="C32" s="20" t="s">
        <v>36</v>
      </c>
      <c r="D32" s="20">
        <v>2000</v>
      </c>
      <c r="E32" s="20" t="s">
        <v>127</v>
      </c>
      <c r="F32" s="22">
        <v>734</v>
      </c>
      <c r="G32" s="20">
        <v>23400000</v>
      </c>
      <c r="H32" s="23">
        <v>327.7</v>
      </c>
      <c r="I32" s="24" t="s">
        <v>28</v>
      </c>
      <c r="J32" s="74"/>
      <c r="K32" s="26"/>
      <c r="L32" s="26"/>
      <c r="M32" s="26"/>
      <c r="N32" s="31"/>
      <c r="O32" s="36"/>
      <c r="P32" s="18"/>
      <c r="Q32" s="16" t="str">
        <f t="shared" si="0"/>
        <v/>
      </c>
    </row>
    <row r="33" spans="1:17" customFormat="1" ht="18.75" customHeight="1" x14ac:dyDescent="0.25">
      <c r="A33" s="20"/>
      <c r="B33" s="20">
        <v>8</v>
      </c>
      <c r="C33" s="20" t="s">
        <v>37</v>
      </c>
      <c r="D33" s="20">
        <v>1908</v>
      </c>
      <c r="E33" s="20" t="s">
        <v>38</v>
      </c>
      <c r="F33" s="22">
        <v>708.04</v>
      </c>
      <c r="G33" s="20">
        <v>23620000</v>
      </c>
      <c r="H33" s="23">
        <v>330.82</v>
      </c>
      <c r="I33" s="24">
        <v>147</v>
      </c>
      <c r="J33" s="74">
        <v>0.4</v>
      </c>
      <c r="K33" s="26">
        <v>7</v>
      </c>
      <c r="L33" s="26">
        <v>170</v>
      </c>
      <c r="M33" s="26"/>
      <c r="N33" s="31"/>
      <c r="O33" s="36"/>
      <c r="P33" s="18"/>
      <c r="Q33" s="16" t="str">
        <f t="shared" si="0"/>
        <v/>
      </c>
    </row>
    <row r="34" spans="1:17" customFormat="1" ht="18.75" customHeight="1" x14ac:dyDescent="0.25">
      <c r="A34" s="20"/>
      <c r="B34" s="20">
        <v>23</v>
      </c>
      <c r="C34" s="20" t="s">
        <v>39</v>
      </c>
      <c r="D34" s="20">
        <v>2000</v>
      </c>
      <c r="E34" s="20" t="s">
        <v>127</v>
      </c>
      <c r="F34" s="22">
        <v>751</v>
      </c>
      <c r="G34" s="20">
        <v>23700000</v>
      </c>
      <c r="H34" s="23">
        <v>331.9</v>
      </c>
      <c r="I34" s="24" t="s">
        <v>28</v>
      </c>
      <c r="J34" s="74"/>
      <c r="K34" s="26"/>
      <c r="L34" s="26"/>
      <c r="M34" s="26"/>
      <c r="N34" s="31"/>
      <c r="O34" s="36"/>
      <c r="P34" s="18"/>
      <c r="Q34" s="16" t="str">
        <f t="shared" si="0"/>
        <v/>
      </c>
    </row>
    <row r="35" spans="1:17" customFormat="1" ht="18.75" customHeight="1" x14ac:dyDescent="0.25">
      <c r="A35" s="20"/>
      <c r="B35" s="20">
        <v>19</v>
      </c>
      <c r="C35" s="20" t="s">
        <v>40</v>
      </c>
      <c r="D35" s="20">
        <v>2000</v>
      </c>
      <c r="E35" s="20" t="s">
        <v>127</v>
      </c>
      <c r="F35" s="22">
        <v>758</v>
      </c>
      <c r="G35" s="20">
        <v>23900000</v>
      </c>
      <c r="H35" s="23">
        <v>334.7</v>
      </c>
      <c r="I35" s="24" t="s">
        <v>28</v>
      </c>
      <c r="J35" s="74"/>
      <c r="K35" s="26"/>
      <c r="L35" s="26"/>
      <c r="M35" s="26"/>
      <c r="N35" s="31"/>
      <c r="O35" s="36"/>
      <c r="P35" s="18"/>
      <c r="Q35" s="16" t="str">
        <f t="shared" si="0"/>
        <v/>
      </c>
    </row>
    <row r="36" spans="1:17" customFormat="1" ht="18.75" customHeight="1" x14ac:dyDescent="0.25">
      <c r="A36" s="20"/>
      <c r="B36" s="20">
        <v>9</v>
      </c>
      <c r="C36" s="20" t="s">
        <v>41</v>
      </c>
      <c r="D36" s="20">
        <v>1914</v>
      </c>
      <c r="E36" s="20" t="s">
        <v>24</v>
      </c>
      <c r="F36" s="22">
        <v>724.51</v>
      </c>
      <c r="G36" s="20">
        <v>23940000</v>
      </c>
      <c r="H36" s="23">
        <v>335.3</v>
      </c>
      <c r="I36" s="24">
        <v>156</v>
      </c>
      <c r="J36" s="74">
        <v>0.27500000000000002</v>
      </c>
      <c r="K36" s="26">
        <v>7</v>
      </c>
      <c r="L36" s="26">
        <v>170</v>
      </c>
      <c r="M36" s="26"/>
      <c r="N36" s="31"/>
      <c r="O36" s="36"/>
      <c r="P36" s="18"/>
      <c r="Q36" s="16" t="str">
        <f t="shared" si="0"/>
        <v/>
      </c>
    </row>
    <row r="37" spans="1:17" customFormat="1" ht="18.75" customHeight="1" thickBot="1" x14ac:dyDescent="0.3">
      <c r="A37" s="20"/>
      <c r="B37" s="20">
        <v>17</v>
      </c>
      <c r="C37" s="20" t="s">
        <v>42</v>
      </c>
      <c r="D37" s="20">
        <v>1999</v>
      </c>
      <c r="E37" s="20" t="s">
        <v>43</v>
      </c>
      <c r="F37" s="22">
        <v>759</v>
      </c>
      <c r="G37" s="20">
        <v>24100000</v>
      </c>
      <c r="H37" s="23">
        <v>337.54</v>
      </c>
      <c r="I37" s="24" t="s">
        <v>28</v>
      </c>
      <c r="J37" s="74"/>
      <c r="K37" s="26"/>
      <c r="L37" s="26"/>
      <c r="M37" s="26"/>
      <c r="N37" s="31"/>
      <c r="O37" s="36"/>
      <c r="P37" s="18"/>
      <c r="Q37" s="16" t="str">
        <f t="shared" si="0"/>
        <v/>
      </c>
    </row>
    <row r="38" spans="1:17" customFormat="1" ht="18.75" customHeight="1" thickTop="1" x14ac:dyDescent="0.25">
      <c r="A38" s="65">
        <v>2003</v>
      </c>
      <c r="B38" s="65">
        <v>18</v>
      </c>
      <c r="C38" s="65" t="s">
        <v>44</v>
      </c>
      <c r="D38" s="65">
        <v>1990</v>
      </c>
      <c r="E38" s="65" t="s">
        <v>128</v>
      </c>
      <c r="F38" s="66">
        <v>0.57499999999999996</v>
      </c>
      <c r="G38" s="65">
        <v>133570</v>
      </c>
      <c r="H38" s="67">
        <v>2.2200000000000002</v>
      </c>
      <c r="I38" s="68"/>
      <c r="J38" s="75"/>
      <c r="K38" s="69"/>
      <c r="L38" s="69"/>
      <c r="M38" s="69"/>
      <c r="N38" s="70"/>
      <c r="O38" s="71"/>
      <c r="P38" s="18"/>
      <c r="Q38" s="16" t="str">
        <f t="shared" si="0"/>
        <v/>
      </c>
    </row>
    <row r="39" spans="1:17" customFormat="1" ht="18.75" customHeight="1" x14ac:dyDescent="0.25">
      <c r="A39" s="20">
        <v>39</v>
      </c>
      <c r="B39" s="20">
        <v>17</v>
      </c>
      <c r="C39" s="20" t="s">
        <v>46</v>
      </c>
      <c r="D39" s="20">
        <v>1980</v>
      </c>
      <c r="E39" s="20" t="s">
        <v>129</v>
      </c>
      <c r="F39" s="22">
        <v>0.60599999999999998</v>
      </c>
      <c r="G39" s="20">
        <v>137700</v>
      </c>
      <c r="H39" s="23">
        <v>2.2999999999999998</v>
      </c>
      <c r="I39" s="24">
        <v>0.3</v>
      </c>
      <c r="J39" s="74">
        <v>2E-3</v>
      </c>
      <c r="K39" s="26">
        <v>6</v>
      </c>
      <c r="L39" s="26">
        <v>112</v>
      </c>
      <c r="M39" s="26"/>
      <c r="N39" s="31"/>
      <c r="O39" s="36"/>
      <c r="P39" s="18"/>
      <c r="Q39" s="16" t="str">
        <f t="shared" si="0"/>
        <v/>
      </c>
    </row>
    <row r="40" spans="1:17" customFormat="1" ht="18.75" customHeight="1" x14ac:dyDescent="0.25">
      <c r="A40" s="20"/>
      <c r="B40" s="20">
        <v>16</v>
      </c>
      <c r="C40" s="20" t="s">
        <v>47</v>
      </c>
      <c r="D40" s="20">
        <v>1980</v>
      </c>
      <c r="E40" s="20" t="s">
        <v>130</v>
      </c>
      <c r="F40" s="22">
        <v>0.61299999999999999</v>
      </c>
      <c r="G40" s="20">
        <v>139400</v>
      </c>
      <c r="H40" s="23">
        <v>2.3199999999999998</v>
      </c>
      <c r="I40" s="24">
        <v>0</v>
      </c>
      <c r="J40" s="74">
        <v>4.0000000000000001E-3</v>
      </c>
      <c r="K40" s="26">
        <v>6</v>
      </c>
      <c r="L40" s="26">
        <v>112</v>
      </c>
      <c r="M40" s="26"/>
      <c r="N40" s="31"/>
      <c r="O40" s="36"/>
      <c r="P40" s="18"/>
      <c r="Q40" s="16" t="str">
        <f t="shared" si="0"/>
        <v/>
      </c>
    </row>
    <row r="41" spans="1:17" customFormat="1" ht="18.75" customHeight="1" x14ac:dyDescent="0.25">
      <c r="A41" s="20"/>
      <c r="B41" s="20">
        <v>15</v>
      </c>
      <c r="C41" s="20" t="s">
        <v>48</v>
      </c>
      <c r="D41" s="20">
        <v>1980</v>
      </c>
      <c r="E41" s="20" t="s">
        <v>130</v>
      </c>
      <c r="F41" s="22">
        <v>0.629</v>
      </c>
      <c r="G41" s="20">
        <v>141700</v>
      </c>
      <c r="H41" s="23">
        <v>2.36</v>
      </c>
      <c r="I41" s="24">
        <v>0.1</v>
      </c>
      <c r="J41" s="74">
        <v>4.0000000000000001E-3</v>
      </c>
      <c r="K41" s="26">
        <v>6</v>
      </c>
      <c r="L41" s="26">
        <v>112</v>
      </c>
      <c r="M41" s="26"/>
      <c r="N41" s="31"/>
      <c r="O41" s="36"/>
      <c r="P41" s="18"/>
      <c r="Q41" s="16" t="str">
        <f t="shared" si="0"/>
        <v/>
      </c>
    </row>
    <row r="42" spans="1:17" customFormat="1" ht="18.75" customHeight="1" x14ac:dyDescent="0.25">
      <c r="A42" s="20"/>
      <c r="B42" s="20">
        <v>10</v>
      </c>
      <c r="C42" s="20" t="s">
        <v>49</v>
      </c>
      <c r="D42" s="20">
        <v>1966</v>
      </c>
      <c r="E42" s="20" t="s">
        <v>50</v>
      </c>
      <c r="F42" s="22">
        <v>0.69599999999999995</v>
      </c>
      <c r="G42" s="20">
        <v>151400</v>
      </c>
      <c r="H42" s="23">
        <v>2.52</v>
      </c>
      <c r="I42" s="24">
        <v>0.1</v>
      </c>
      <c r="J42" s="74">
        <v>7.0000000000000001E-3</v>
      </c>
      <c r="K42" s="26">
        <v>6</v>
      </c>
      <c r="L42" s="26">
        <v>112</v>
      </c>
      <c r="M42" s="26"/>
      <c r="N42" s="31"/>
      <c r="O42" s="36"/>
      <c r="P42" s="18"/>
      <c r="Q42" s="16" t="str">
        <f t="shared" si="0"/>
        <v/>
      </c>
    </row>
    <row r="43" spans="1:17" customFormat="1" ht="18.75" customHeight="1" x14ac:dyDescent="0.25">
      <c r="A43" s="20"/>
      <c r="B43" s="20">
        <v>11</v>
      </c>
      <c r="C43" s="20" t="s">
        <v>51</v>
      </c>
      <c r="D43" s="20">
        <v>1977</v>
      </c>
      <c r="E43" s="20" t="s">
        <v>52</v>
      </c>
      <c r="F43" s="22">
        <v>0.69599999999999995</v>
      </c>
      <c r="G43" s="20">
        <v>151450</v>
      </c>
      <c r="H43" s="23">
        <v>2.52</v>
      </c>
      <c r="I43" s="24">
        <v>0.3</v>
      </c>
      <c r="J43" s="74">
        <v>8.9999999999999993E-3</v>
      </c>
      <c r="K43" s="26">
        <v>6</v>
      </c>
      <c r="L43" s="26">
        <v>112</v>
      </c>
      <c r="M43" s="26"/>
      <c r="N43" s="31"/>
      <c r="O43" s="36"/>
      <c r="P43" s="18"/>
      <c r="Q43" s="16" t="str">
        <f t="shared" si="0"/>
        <v/>
      </c>
    </row>
    <row r="44" spans="1:17" customFormat="1" ht="18.75" customHeight="1" x14ac:dyDescent="0.25">
      <c r="A44" s="20"/>
      <c r="B44" s="20">
        <v>1</v>
      </c>
      <c r="C44" s="20" t="s">
        <v>53</v>
      </c>
      <c r="D44" s="20">
        <v>1789</v>
      </c>
      <c r="E44" s="20" t="s">
        <v>54</v>
      </c>
      <c r="F44" s="22">
        <v>0.94199999999999995</v>
      </c>
      <c r="G44" s="20">
        <v>185700</v>
      </c>
      <c r="H44" s="23">
        <v>3.09</v>
      </c>
      <c r="I44" s="24">
        <v>1.5169999999999999</v>
      </c>
      <c r="J44" s="74">
        <v>0.02</v>
      </c>
      <c r="K44" s="26">
        <v>6</v>
      </c>
      <c r="L44" s="26">
        <v>101</v>
      </c>
      <c r="M44" s="26"/>
      <c r="N44" s="31">
        <v>3.7599999999999996E+22</v>
      </c>
      <c r="O44" s="36">
        <v>5.0000000000000001E-4</v>
      </c>
      <c r="P44" s="18"/>
      <c r="Q44" s="16" t="str">
        <f t="shared" si="0"/>
        <v/>
      </c>
    </row>
    <row r="45" spans="1:17" customFormat="1" ht="18.75" customHeight="1" x14ac:dyDescent="0.25">
      <c r="A45" s="20"/>
      <c r="B45" s="20">
        <v>2</v>
      </c>
      <c r="C45" s="20" t="s">
        <v>55</v>
      </c>
      <c r="D45" s="20">
        <v>1789</v>
      </c>
      <c r="E45" s="20" t="s">
        <v>54</v>
      </c>
      <c r="F45" s="22">
        <v>1.37</v>
      </c>
      <c r="G45" s="20">
        <v>238300</v>
      </c>
      <c r="H45" s="23">
        <v>3.97</v>
      </c>
      <c r="I45" s="24">
        <v>2.3E-2</v>
      </c>
      <c r="J45" s="74">
        <v>4.0000000000000001E-3</v>
      </c>
      <c r="K45" s="26"/>
      <c r="L45" s="26">
        <v>6</v>
      </c>
      <c r="M45" s="26"/>
      <c r="N45" s="31">
        <v>7.4000000000000004E+22</v>
      </c>
      <c r="O45" s="36">
        <v>1E-3</v>
      </c>
      <c r="P45" s="18"/>
      <c r="Q45" s="16" t="str">
        <f t="shared" si="0"/>
        <v/>
      </c>
    </row>
    <row r="46" spans="1:17" customFormat="1" ht="18.75" customHeight="1" x14ac:dyDescent="0.25">
      <c r="A46" s="20"/>
      <c r="B46" s="20">
        <v>13</v>
      </c>
      <c r="C46" s="20" t="s">
        <v>56</v>
      </c>
      <c r="D46" s="20">
        <v>1980</v>
      </c>
      <c r="E46" s="20" t="s">
        <v>131</v>
      </c>
      <c r="F46" s="22">
        <v>1.8879999999999999</v>
      </c>
      <c r="G46" s="20">
        <v>294670</v>
      </c>
      <c r="H46" s="23">
        <v>4.91</v>
      </c>
      <c r="I46" s="24">
        <v>6</v>
      </c>
      <c r="J46" s="74">
        <v>112</v>
      </c>
      <c r="K46" s="26"/>
      <c r="L46" s="26"/>
      <c r="M46" s="26"/>
      <c r="N46" s="31"/>
      <c r="O46" s="36"/>
      <c r="P46" s="18"/>
      <c r="Q46" s="16" t="str">
        <f t="shared" si="0"/>
        <v/>
      </c>
    </row>
    <row r="47" spans="1:17" customFormat="1" ht="18.75" customHeight="1" x14ac:dyDescent="0.25">
      <c r="A47" s="20"/>
      <c r="B47" s="20">
        <v>14</v>
      </c>
      <c r="C47" s="20" t="s">
        <v>57</v>
      </c>
      <c r="D47" s="20">
        <v>1980</v>
      </c>
      <c r="E47" s="20" t="s">
        <v>132</v>
      </c>
      <c r="F47" s="22">
        <v>1.8879999999999999</v>
      </c>
      <c r="G47" s="20">
        <v>294670</v>
      </c>
      <c r="H47" s="23">
        <v>4.91</v>
      </c>
      <c r="I47" s="24">
        <v>6</v>
      </c>
      <c r="J47" s="74">
        <v>112</v>
      </c>
      <c r="K47" s="26"/>
      <c r="L47" s="26"/>
      <c r="M47" s="26"/>
      <c r="N47" s="31"/>
      <c r="O47" s="36"/>
      <c r="P47" s="18"/>
      <c r="Q47" s="16" t="str">
        <f t="shared" si="0"/>
        <v/>
      </c>
    </row>
    <row r="48" spans="1:17" customFormat="1" ht="18.75" customHeight="1" x14ac:dyDescent="0.25">
      <c r="A48" s="20"/>
      <c r="B48" s="20">
        <v>3</v>
      </c>
      <c r="C48" s="20" t="s">
        <v>58</v>
      </c>
      <c r="D48" s="20">
        <v>1684</v>
      </c>
      <c r="E48" s="20" t="s">
        <v>59</v>
      </c>
      <c r="F48" s="22">
        <v>1.8879999999999999</v>
      </c>
      <c r="G48" s="20">
        <v>294700</v>
      </c>
      <c r="H48" s="23">
        <v>4.91</v>
      </c>
      <c r="I48" s="24">
        <v>1.093</v>
      </c>
      <c r="J48" s="74">
        <v>0</v>
      </c>
      <c r="K48" s="26">
        <v>6</v>
      </c>
      <c r="L48" s="26">
        <v>88</v>
      </c>
      <c r="M48" s="26"/>
      <c r="N48" s="31">
        <v>6.2599999999999995E+23</v>
      </c>
      <c r="O48" s="36">
        <v>8.5000000000000006E-3</v>
      </c>
      <c r="P48" s="18"/>
      <c r="Q48" s="16" t="str">
        <f t="shared" si="0"/>
        <v/>
      </c>
    </row>
    <row r="49" spans="1:17" customFormat="1" ht="18.75" customHeight="1" x14ac:dyDescent="0.25">
      <c r="A49" s="20"/>
      <c r="B49" s="20">
        <v>12</v>
      </c>
      <c r="C49" s="20" t="s">
        <v>122</v>
      </c>
      <c r="D49" s="20">
        <v>1980</v>
      </c>
      <c r="E49" s="20" t="s">
        <v>133</v>
      </c>
      <c r="F49" s="22">
        <v>2.7370000000000001</v>
      </c>
      <c r="G49" s="20">
        <v>377400</v>
      </c>
      <c r="H49" s="23">
        <v>6.29</v>
      </c>
      <c r="I49" s="24">
        <v>0.2</v>
      </c>
      <c r="J49" s="74">
        <v>5.0000000000000001E-3</v>
      </c>
      <c r="K49" s="26">
        <v>6</v>
      </c>
      <c r="L49" s="26">
        <v>112</v>
      </c>
      <c r="M49" s="26"/>
      <c r="N49" s="31"/>
      <c r="O49" s="36"/>
      <c r="P49" s="18"/>
      <c r="Q49" s="16" t="str">
        <f t="shared" si="0"/>
        <v/>
      </c>
    </row>
    <row r="50" spans="1:17" customFormat="1" ht="18.75" customHeight="1" x14ac:dyDescent="0.25">
      <c r="A50" s="20"/>
      <c r="B50" s="20">
        <v>4</v>
      </c>
      <c r="C50" s="20" t="s">
        <v>60</v>
      </c>
      <c r="D50" s="20">
        <v>1684</v>
      </c>
      <c r="E50" s="20" t="s">
        <v>59</v>
      </c>
      <c r="F50" s="22">
        <v>2.7370000000000001</v>
      </c>
      <c r="G50" s="20">
        <v>377700</v>
      </c>
      <c r="H50" s="23">
        <v>6.29</v>
      </c>
      <c r="I50" s="24">
        <v>2.3E-2</v>
      </c>
      <c r="J50" s="74">
        <v>2E-3</v>
      </c>
      <c r="K50" s="26">
        <v>6</v>
      </c>
      <c r="L50" s="26">
        <v>101</v>
      </c>
      <c r="M50" s="26"/>
      <c r="N50" s="31">
        <v>1.0500000000000001E+24</v>
      </c>
      <c r="O50" s="36"/>
      <c r="P50" s="18"/>
      <c r="Q50" s="16" t="str">
        <f t="shared" si="0"/>
        <v/>
      </c>
    </row>
    <row r="51" spans="1:17" customFormat="1" ht="18.75" customHeight="1" x14ac:dyDescent="0.25">
      <c r="A51" s="20"/>
      <c r="B51" s="20">
        <v>5</v>
      </c>
      <c r="C51" s="20" t="s">
        <v>61</v>
      </c>
      <c r="D51" s="20">
        <v>1672</v>
      </c>
      <c r="E51" s="20" t="s">
        <v>59</v>
      </c>
      <c r="F51" s="22">
        <v>4.5179999999999998</v>
      </c>
      <c r="G51" s="20">
        <v>527400</v>
      </c>
      <c r="H51" s="23">
        <v>8.7899999999999991</v>
      </c>
      <c r="I51" s="24">
        <v>0.35</v>
      </c>
      <c r="J51" s="74">
        <v>1E-3</v>
      </c>
      <c r="K51" s="26">
        <v>6</v>
      </c>
      <c r="L51" s="26">
        <v>112</v>
      </c>
      <c r="M51" s="26" t="s">
        <v>62</v>
      </c>
      <c r="N51" s="31">
        <v>2.2799999999999997E+24</v>
      </c>
      <c r="O51" s="36">
        <v>3.1E-2</v>
      </c>
      <c r="P51" s="18"/>
      <c r="Q51" s="16">
        <f t="shared" si="0"/>
        <v>26</v>
      </c>
    </row>
    <row r="52" spans="1:17" customFormat="1" ht="18.75" customHeight="1" x14ac:dyDescent="0.25">
      <c r="A52" s="20"/>
      <c r="B52" s="20">
        <v>6</v>
      </c>
      <c r="C52" s="20" t="s">
        <v>63</v>
      </c>
      <c r="D52" s="20">
        <v>1655</v>
      </c>
      <c r="E52" s="20" t="s">
        <v>64</v>
      </c>
      <c r="F52" s="22">
        <v>15.945</v>
      </c>
      <c r="G52" s="20">
        <v>1222200</v>
      </c>
      <c r="H52" s="23">
        <v>20.37</v>
      </c>
      <c r="I52" s="24">
        <v>0.33</v>
      </c>
      <c r="J52" s="74">
        <v>2.9000000000000001E-2</v>
      </c>
      <c r="K52" s="26">
        <v>6</v>
      </c>
      <c r="L52" s="26">
        <v>114</v>
      </c>
      <c r="M52" s="26">
        <v>94</v>
      </c>
      <c r="N52" s="31">
        <v>1.3600000000000001E+26</v>
      </c>
      <c r="O52" s="36">
        <v>1.8503000000000001</v>
      </c>
      <c r="P52" s="18"/>
      <c r="Q52" s="16">
        <f t="shared" si="0"/>
        <v>0</v>
      </c>
    </row>
    <row r="53" spans="1:17" customFormat="1" ht="18.75" customHeight="1" x14ac:dyDescent="0.25">
      <c r="A53" s="20"/>
      <c r="B53" s="20">
        <v>7</v>
      </c>
      <c r="C53" s="20" t="s">
        <v>65</v>
      </c>
      <c r="D53" s="20">
        <v>1848</v>
      </c>
      <c r="E53" s="20" t="s">
        <v>66</v>
      </c>
      <c r="F53" s="22">
        <v>21.277000000000001</v>
      </c>
      <c r="G53" s="20">
        <v>1481500</v>
      </c>
      <c r="H53" s="23">
        <v>24.69</v>
      </c>
      <c r="I53" s="24">
        <v>0.4</v>
      </c>
      <c r="J53" s="74">
        <v>0.104</v>
      </c>
      <c r="K53" s="26">
        <v>8</v>
      </c>
      <c r="L53" s="26">
        <v>120</v>
      </c>
      <c r="M53" s="26"/>
      <c r="N53" s="31">
        <v>1.1E+23</v>
      </c>
      <c r="O53" s="36">
        <v>1.5E-3</v>
      </c>
      <c r="P53" s="18"/>
      <c r="Q53" s="16" t="str">
        <f t="shared" si="0"/>
        <v/>
      </c>
    </row>
    <row r="54" spans="1:17" customFormat="1" ht="18.75" customHeight="1" x14ac:dyDescent="0.25">
      <c r="A54" s="20"/>
      <c r="B54" s="20">
        <v>8</v>
      </c>
      <c r="C54" s="20" t="s">
        <v>67</v>
      </c>
      <c r="D54" s="20">
        <v>1671</v>
      </c>
      <c r="E54" s="20" t="s">
        <v>59</v>
      </c>
      <c r="F54" s="22">
        <v>79.331000000000003</v>
      </c>
      <c r="G54" s="20">
        <v>3562200</v>
      </c>
      <c r="H54" s="23">
        <v>59.37</v>
      </c>
      <c r="I54" s="24">
        <v>14.7</v>
      </c>
      <c r="J54" s="74">
        <v>2.8000000000000001E-2</v>
      </c>
      <c r="K54" s="26">
        <v>8</v>
      </c>
      <c r="L54" s="26">
        <v>122</v>
      </c>
      <c r="M54" s="26"/>
      <c r="N54" s="31">
        <v>1.93E+24</v>
      </c>
      <c r="O54" s="36">
        <v>2.6200000000000001E-2</v>
      </c>
      <c r="P54" s="18"/>
      <c r="Q54" s="16" t="str">
        <f t="shared" si="0"/>
        <v/>
      </c>
    </row>
    <row r="55" spans="1:17" customFormat="1" ht="18.75" customHeight="1" x14ac:dyDescent="0.25">
      <c r="A55" s="20"/>
      <c r="B55" s="20">
        <v>23</v>
      </c>
      <c r="C55" s="20" t="s">
        <v>68</v>
      </c>
      <c r="D55" s="20">
        <v>2000</v>
      </c>
      <c r="E55" s="20" t="s">
        <v>69</v>
      </c>
      <c r="F55" s="22">
        <v>450</v>
      </c>
      <c r="G55" s="20">
        <v>11300000</v>
      </c>
      <c r="H55" s="23">
        <v>188.3</v>
      </c>
      <c r="I55" s="24"/>
      <c r="J55" s="74"/>
      <c r="K55" s="26"/>
      <c r="L55" s="26"/>
      <c r="M55" s="26"/>
      <c r="N55" s="31"/>
      <c r="O55" s="36"/>
      <c r="P55" s="18"/>
      <c r="Q55" s="16" t="str">
        <f t="shared" si="0"/>
        <v/>
      </c>
    </row>
    <row r="56" spans="1:17" customFormat="1" ht="18.75" customHeight="1" x14ac:dyDescent="0.25">
      <c r="A56" s="20"/>
      <c r="B56" s="20">
        <v>24</v>
      </c>
      <c r="C56" s="20" t="s">
        <v>70</v>
      </c>
      <c r="D56" s="20">
        <v>2000</v>
      </c>
      <c r="E56" s="20" t="s">
        <v>134</v>
      </c>
      <c r="F56" s="22">
        <v>455</v>
      </c>
      <c r="G56" s="20">
        <v>11500000</v>
      </c>
      <c r="H56" s="23">
        <v>191.7</v>
      </c>
      <c r="I56" s="24"/>
      <c r="J56" s="74"/>
      <c r="K56" s="26"/>
      <c r="L56" s="26"/>
      <c r="M56" s="26"/>
      <c r="N56" s="31"/>
      <c r="O56" s="36"/>
      <c r="P56" s="18"/>
      <c r="Q56" s="16" t="str">
        <f t="shared" si="0"/>
        <v/>
      </c>
    </row>
    <row r="57" spans="1:17" customFormat="1" ht="18.75" customHeight="1" x14ac:dyDescent="0.25">
      <c r="A57" s="20"/>
      <c r="B57" s="20">
        <v>9</v>
      </c>
      <c r="C57" s="20" t="s">
        <v>72</v>
      </c>
      <c r="D57" s="20">
        <v>1898</v>
      </c>
      <c r="E57" s="20" t="s">
        <v>73</v>
      </c>
      <c r="F57" s="22">
        <v>548.21199999999999</v>
      </c>
      <c r="G57" s="20">
        <v>12944300</v>
      </c>
      <c r="H57" s="23">
        <v>215.73</v>
      </c>
      <c r="I57" s="24">
        <v>150</v>
      </c>
      <c r="J57" s="74">
        <v>0.16300000000000001</v>
      </c>
      <c r="K57" s="26">
        <v>8</v>
      </c>
      <c r="L57" s="26">
        <v>126</v>
      </c>
      <c r="M57" s="26"/>
      <c r="N57" s="31"/>
      <c r="O57" s="36"/>
      <c r="P57" s="18"/>
      <c r="Q57" s="16" t="str">
        <f t="shared" si="0"/>
        <v/>
      </c>
    </row>
    <row r="58" spans="1:17" customFormat="1" ht="18.75" customHeight="1" x14ac:dyDescent="0.25">
      <c r="A58" s="20"/>
      <c r="B58" s="20">
        <v>20</v>
      </c>
      <c r="C58" s="20" t="s">
        <v>74</v>
      </c>
      <c r="D58" s="20">
        <v>2000</v>
      </c>
      <c r="E58" s="20" t="s">
        <v>69</v>
      </c>
      <c r="F58" s="22">
        <v>685</v>
      </c>
      <c r="G58" s="20">
        <v>15200000</v>
      </c>
      <c r="H58" s="23">
        <v>253.3</v>
      </c>
      <c r="I58" s="24"/>
      <c r="J58" s="74"/>
      <c r="K58" s="26"/>
      <c r="L58" s="26"/>
      <c r="M58" s="26"/>
      <c r="N58" s="31"/>
      <c r="O58" s="36"/>
      <c r="P58" s="18"/>
      <c r="Q58" s="16" t="str">
        <f t="shared" si="0"/>
        <v/>
      </c>
    </row>
    <row r="59" spans="1:17" customFormat="1" ht="18.75" customHeight="1" x14ac:dyDescent="0.25">
      <c r="A59" s="20"/>
      <c r="B59" s="20">
        <v>26</v>
      </c>
      <c r="C59" s="20" t="s">
        <v>75</v>
      </c>
      <c r="D59" s="20">
        <v>2000</v>
      </c>
      <c r="E59" s="20" t="s">
        <v>134</v>
      </c>
      <c r="F59" s="22">
        <v>730</v>
      </c>
      <c r="G59" s="20">
        <v>15700000</v>
      </c>
      <c r="H59" s="23">
        <v>261.7</v>
      </c>
      <c r="I59" s="24" t="s">
        <v>28</v>
      </c>
      <c r="J59" s="74"/>
      <c r="K59" s="26"/>
      <c r="L59" s="26"/>
      <c r="M59" s="26"/>
      <c r="N59" s="31"/>
      <c r="O59" s="36"/>
      <c r="P59" s="18"/>
      <c r="Q59" s="16" t="str">
        <f t="shared" si="0"/>
        <v/>
      </c>
    </row>
    <row r="60" spans="1:17" customFormat="1" ht="18.75" customHeight="1" x14ac:dyDescent="0.25">
      <c r="A60" s="20"/>
      <c r="B60" s="20">
        <v>21</v>
      </c>
      <c r="C60" s="20" t="s">
        <v>76</v>
      </c>
      <c r="D60" s="20">
        <v>2000</v>
      </c>
      <c r="E60" s="20" t="s">
        <v>135</v>
      </c>
      <c r="F60" s="22">
        <v>825</v>
      </c>
      <c r="G60" s="20">
        <v>17300000</v>
      </c>
      <c r="H60" s="23">
        <v>288.3</v>
      </c>
      <c r="I60" s="24"/>
      <c r="J60" s="74"/>
      <c r="K60" s="26"/>
      <c r="L60" s="26"/>
      <c r="M60" s="26"/>
      <c r="N60" s="31"/>
      <c r="O60" s="36"/>
      <c r="P60" s="18"/>
      <c r="Q60" s="16" t="str">
        <f t="shared" si="0"/>
        <v/>
      </c>
    </row>
    <row r="61" spans="1:17" customFormat="1" ht="18.75" customHeight="1" x14ac:dyDescent="0.25">
      <c r="A61" s="20"/>
      <c r="B61" s="20">
        <v>28</v>
      </c>
      <c r="C61" s="20" t="s">
        <v>77</v>
      </c>
      <c r="D61" s="20">
        <v>2000</v>
      </c>
      <c r="E61" s="20" t="s">
        <v>134</v>
      </c>
      <c r="F61" s="22">
        <v>860</v>
      </c>
      <c r="G61" s="20">
        <v>17500000</v>
      </c>
      <c r="H61" s="23">
        <v>291.7</v>
      </c>
      <c r="I61" s="24"/>
      <c r="J61" s="74"/>
      <c r="K61" s="26"/>
      <c r="L61" s="26"/>
      <c r="M61" s="26"/>
      <c r="N61" s="31"/>
      <c r="O61" s="36"/>
      <c r="P61" s="18"/>
      <c r="Q61" s="16" t="str">
        <f t="shared" si="0"/>
        <v/>
      </c>
    </row>
    <row r="62" spans="1:17" customFormat="1" ht="18.75" customHeight="1" x14ac:dyDescent="0.25">
      <c r="A62" s="20"/>
      <c r="B62" s="20">
        <v>29</v>
      </c>
      <c r="C62" s="20" t="s">
        <v>78</v>
      </c>
      <c r="D62" s="20">
        <v>2000</v>
      </c>
      <c r="E62" s="20" t="s">
        <v>136</v>
      </c>
      <c r="F62" s="22">
        <v>890</v>
      </c>
      <c r="G62" s="20">
        <v>17900000</v>
      </c>
      <c r="H62" s="23">
        <v>298.3</v>
      </c>
      <c r="I62" s="24"/>
      <c r="J62" s="74"/>
      <c r="K62" s="26"/>
      <c r="L62" s="26"/>
      <c r="M62" s="26"/>
      <c r="N62" s="31"/>
      <c r="O62" s="36"/>
      <c r="P62" s="18"/>
      <c r="Q62" s="16" t="str">
        <f t="shared" si="0"/>
        <v/>
      </c>
    </row>
    <row r="63" spans="1:17" customFormat="1" ht="18.75" customHeight="1" x14ac:dyDescent="0.25">
      <c r="A63" s="20"/>
      <c r="B63" s="20">
        <v>22</v>
      </c>
      <c r="C63" s="20" t="s">
        <v>80</v>
      </c>
      <c r="D63" s="20">
        <v>2000</v>
      </c>
      <c r="E63" s="20" t="s">
        <v>134</v>
      </c>
      <c r="F63" s="22">
        <v>925</v>
      </c>
      <c r="G63" s="20">
        <v>18200000</v>
      </c>
      <c r="H63" s="23">
        <v>303.3</v>
      </c>
      <c r="I63" s="24"/>
      <c r="J63" s="74"/>
      <c r="K63" s="26"/>
      <c r="L63" s="26"/>
      <c r="M63" s="26"/>
      <c r="N63" s="31"/>
      <c r="O63" s="36"/>
      <c r="P63" s="18"/>
      <c r="Q63" s="16" t="str">
        <f t="shared" si="0"/>
        <v/>
      </c>
    </row>
    <row r="64" spans="1:17" customFormat="1" ht="18.75" customHeight="1" x14ac:dyDescent="0.25">
      <c r="A64" s="20"/>
      <c r="B64" s="20">
        <v>27</v>
      </c>
      <c r="C64" s="20" t="s">
        <v>81</v>
      </c>
      <c r="D64" s="20">
        <v>2000</v>
      </c>
      <c r="E64" s="20" t="s">
        <v>135</v>
      </c>
      <c r="F64" s="22">
        <v>940</v>
      </c>
      <c r="G64" s="20">
        <v>18500000</v>
      </c>
      <c r="H64" s="23">
        <v>308.3</v>
      </c>
      <c r="I64" s="24" t="s">
        <v>28</v>
      </c>
      <c r="J64" s="74"/>
      <c r="K64" s="26"/>
      <c r="L64" s="26"/>
      <c r="M64" s="26"/>
      <c r="N64" s="31"/>
      <c r="O64" s="36"/>
      <c r="P64" s="18"/>
      <c r="Q64" s="16" t="str">
        <f t="shared" si="0"/>
        <v/>
      </c>
    </row>
    <row r="65" spans="1:17" customFormat="1" ht="18.75" customHeight="1" x14ac:dyDescent="0.25">
      <c r="A65" s="20"/>
      <c r="B65" s="20">
        <v>30</v>
      </c>
      <c r="C65" s="20" t="s">
        <v>82</v>
      </c>
      <c r="D65" s="20">
        <v>2000</v>
      </c>
      <c r="E65" s="20" t="s">
        <v>135</v>
      </c>
      <c r="F65" s="22">
        <v>1040</v>
      </c>
      <c r="G65" s="20">
        <v>19700000</v>
      </c>
      <c r="H65" s="23">
        <v>328.3</v>
      </c>
      <c r="I65" s="24" t="s">
        <v>28</v>
      </c>
      <c r="J65" s="74"/>
      <c r="K65" s="26"/>
      <c r="L65" s="26"/>
      <c r="M65" s="26"/>
      <c r="N65" s="31"/>
      <c r="O65" s="36"/>
      <c r="P65" s="18"/>
      <c r="Q65" s="16" t="str">
        <f t="shared" si="0"/>
        <v/>
      </c>
    </row>
    <row r="66" spans="1:17" customFormat="1" ht="18.75" customHeight="1" x14ac:dyDescent="0.25">
      <c r="A66" s="20"/>
      <c r="B66" s="20">
        <v>25</v>
      </c>
      <c r="C66" s="20" t="s">
        <v>83</v>
      </c>
      <c r="D66" s="20">
        <v>2000</v>
      </c>
      <c r="E66" s="20" t="s">
        <v>135</v>
      </c>
      <c r="F66" s="22">
        <v>1070</v>
      </c>
      <c r="G66" s="20">
        <v>20100000</v>
      </c>
      <c r="H66" s="23">
        <v>335</v>
      </c>
      <c r="I66" s="24" t="s">
        <v>28</v>
      </c>
      <c r="J66" s="74"/>
      <c r="K66" s="26"/>
      <c r="L66" s="26"/>
      <c r="M66" s="26"/>
      <c r="N66" s="31"/>
      <c r="O66" s="36"/>
      <c r="P66" s="18"/>
      <c r="Q66" s="16" t="str">
        <f t="shared" si="0"/>
        <v/>
      </c>
    </row>
    <row r="67" spans="1:17" customFormat="1" ht="18.75" customHeight="1" thickBot="1" x14ac:dyDescent="0.3">
      <c r="A67" s="20"/>
      <c r="B67" s="20">
        <v>19</v>
      </c>
      <c r="C67" s="20" t="s">
        <v>84</v>
      </c>
      <c r="D67" s="20">
        <v>2000</v>
      </c>
      <c r="E67" s="20" t="s">
        <v>69</v>
      </c>
      <c r="F67" s="22">
        <v>1310</v>
      </c>
      <c r="G67" s="20">
        <v>23100000</v>
      </c>
      <c r="H67" s="23">
        <v>385</v>
      </c>
      <c r="I67" s="24" t="s">
        <v>28</v>
      </c>
      <c r="J67" s="74"/>
      <c r="K67" s="26"/>
      <c r="L67" s="26"/>
      <c r="M67" s="26"/>
      <c r="N67" s="31"/>
      <c r="O67" s="36"/>
      <c r="P67" s="18"/>
      <c r="Q67" s="16" t="str">
        <f t="shared" si="0"/>
        <v/>
      </c>
    </row>
    <row r="68" spans="1:17" customFormat="1" ht="18.75" customHeight="1" thickTop="1" x14ac:dyDescent="0.25">
      <c r="A68" s="65">
        <v>2003</v>
      </c>
      <c r="B68" s="65">
        <v>13</v>
      </c>
      <c r="C68" s="65" t="s">
        <v>85</v>
      </c>
      <c r="D68" s="65">
        <v>1986</v>
      </c>
      <c r="E68" s="65" t="s">
        <v>137</v>
      </c>
      <c r="F68" s="66">
        <v>0.33400000000000002</v>
      </c>
      <c r="G68" s="65">
        <v>49771</v>
      </c>
      <c r="H68" s="67">
        <v>1.95</v>
      </c>
      <c r="I68" s="68"/>
      <c r="J68" s="75"/>
      <c r="K68" s="69">
        <v>4</v>
      </c>
      <c r="L68" s="69">
        <v>87</v>
      </c>
      <c r="M68" s="69">
        <v>80</v>
      </c>
      <c r="N68" s="70"/>
      <c r="O68" s="71"/>
      <c r="P68" s="18"/>
      <c r="Q68" s="16">
        <f t="shared" si="0"/>
        <v>0</v>
      </c>
    </row>
    <row r="69" spans="1:17" customFormat="1" ht="18.75" customHeight="1" x14ac:dyDescent="0.25">
      <c r="A69" s="20">
        <v>24</v>
      </c>
      <c r="B69" s="20">
        <v>14</v>
      </c>
      <c r="C69" s="20" t="s">
        <v>86</v>
      </c>
      <c r="D69" s="20">
        <v>1986</v>
      </c>
      <c r="E69" s="20" t="s">
        <v>137</v>
      </c>
      <c r="F69" s="22">
        <v>0.377</v>
      </c>
      <c r="G69" s="20">
        <v>53796</v>
      </c>
      <c r="H69" s="23">
        <v>2.1</v>
      </c>
      <c r="I69" s="24"/>
      <c r="J69" s="74"/>
      <c r="K69" s="26">
        <v>4</v>
      </c>
      <c r="L69" s="26">
        <v>87</v>
      </c>
      <c r="M69" s="26">
        <v>80</v>
      </c>
      <c r="N69" s="31"/>
      <c r="O69" s="36"/>
      <c r="P69" s="18"/>
      <c r="Q69" s="16">
        <f t="shared" si="0"/>
        <v>0</v>
      </c>
    </row>
    <row r="70" spans="1:17" customFormat="1" ht="18.75" customHeight="1" x14ac:dyDescent="0.25">
      <c r="A70" s="20"/>
      <c r="B70" s="20">
        <v>15</v>
      </c>
      <c r="C70" s="20" t="s">
        <v>87</v>
      </c>
      <c r="D70" s="20">
        <v>1986</v>
      </c>
      <c r="E70" s="20" t="s">
        <v>88</v>
      </c>
      <c r="F70" s="22">
        <v>0.435</v>
      </c>
      <c r="G70" s="20">
        <v>59173</v>
      </c>
      <c r="H70" s="23">
        <v>2.31</v>
      </c>
      <c r="I70" s="24"/>
      <c r="J70" s="74"/>
      <c r="K70" s="26">
        <v>4</v>
      </c>
      <c r="L70" s="26">
        <v>87</v>
      </c>
      <c r="M70" s="26">
        <v>80</v>
      </c>
      <c r="N70" s="31"/>
      <c r="O70" s="36"/>
      <c r="P70" s="18"/>
      <c r="Q70" s="16">
        <f t="shared" si="0"/>
        <v>0</v>
      </c>
    </row>
    <row r="71" spans="1:17" customFormat="1" ht="18.75" customHeight="1" x14ac:dyDescent="0.25">
      <c r="A71" s="20"/>
      <c r="B71" s="20">
        <v>9</v>
      </c>
      <c r="C71" s="20" t="s">
        <v>89</v>
      </c>
      <c r="D71" s="20">
        <v>1986</v>
      </c>
      <c r="E71" s="20" t="s">
        <v>123</v>
      </c>
      <c r="F71" s="22">
        <v>0.46400000000000002</v>
      </c>
      <c r="G71" s="20">
        <v>61777</v>
      </c>
      <c r="H71" s="23">
        <v>2.42</v>
      </c>
      <c r="I71" s="24"/>
      <c r="J71" s="74"/>
      <c r="K71" s="26">
        <v>4</v>
      </c>
      <c r="L71" s="26">
        <v>87</v>
      </c>
      <c r="M71" s="26">
        <v>80</v>
      </c>
      <c r="N71" s="31"/>
      <c r="O71" s="36"/>
      <c r="P71" s="18"/>
      <c r="Q71" s="16">
        <f t="shared" si="0"/>
        <v>0</v>
      </c>
    </row>
    <row r="72" spans="1:17" customFormat="1" ht="18.75" customHeight="1" x14ac:dyDescent="0.25">
      <c r="A72" s="20"/>
      <c r="B72" s="20">
        <v>12</v>
      </c>
      <c r="C72" s="20" t="s">
        <v>90</v>
      </c>
      <c r="D72" s="20">
        <v>1986</v>
      </c>
      <c r="E72" s="20" t="s">
        <v>123</v>
      </c>
      <c r="F72" s="22">
        <v>0.47399999999999998</v>
      </c>
      <c r="G72" s="20">
        <v>62676</v>
      </c>
      <c r="H72" s="23">
        <v>2.4500000000000002</v>
      </c>
      <c r="I72" s="24"/>
      <c r="J72" s="74"/>
      <c r="K72" s="26">
        <v>4</v>
      </c>
      <c r="L72" s="26">
        <v>87</v>
      </c>
      <c r="M72" s="26">
        <v>80</v>
      </c>
      <c r="N72" s="31"/>
      <c r="O72" s="36"/>
      <c r="P72" s="18"/>
      <c r="Q72" s="16">
        <f t="shared" ref="Q72:Q99" si="1">IF(M72="","",IF(ISNUMBER(FIND("-",M72)),LEFT(M72,FIND("-",M72)-1)-RIGHT(M72,LEN(M72)-FIND("-",M72)),0))</f>
        <v>0</v>
      </c>
    </row>
    <row r="73" spans="1:17" customFormat="1" ht="18.75" customHeight="1" x14ac:dyDescent="0.25">
      <c r="A73" s="20"/>
      <c r="B73" s="20">
        <v>8</v>
      </c>
      <c r="C73" s="20" t="s">
        <v>91</v>
      </c>
      <c r="D73" s="20">
        <v>1986</v>
      </c>
      <c r="E73" s="20" t="s">
        <v>123</v>
      </c>
      <c r="F73" s="22">
        <v>0.496</v>
      </c>
      <c r="G73" s="20">
        <v>64352</v>
      </c>
      <c r="H73" s="23">
        <v>2.52</v>
      </c>
      <c r="I73" s="24"/>
      <c r="J73" s="74"/>
      <c r="K73" s="26">
        <v>4</v>
      </c>
      <c r="L73" s="26">
        <v>87</v>
      </c>
      <c r="M73" s="26">
        <v>80</v>
      </c>
      <c r="N73" s="31"/>
      <c r="O73" s="36"/>
      <c r="P73" s="18"/>
      <c r="Q73" s="16">
        <f t="shared" si="1"/>
        <v>0</v>
      </c>
    </row>
    <row r="74" spans="1:17" customFormat="1" ht="18.75" customHeight="1" x14ac:dyDescent="0.25">
      <c r="A74" s="20"/>
      <c r="B74" s="20">
        <v>7</v>
      </c>
      <c r="C74" s="20" t="s">
        <v>92</v>
      </c>
      <c r="D74" s="20">
        <v>1986</v>
      </c>
      <c r="E74" s="20" t="s">
        <v>123</v>
      </c>
      <c r="F74" s="22">
        <v>0.51300000000000001</v>
      </c>
      <c r="G74" s="20">
        <v>66085</v>
      </c>
      <c r="H74" s="23">
        <v>2.58</v>
      </c>
      <c r="I74" s="24"/>
      <c r="J74" s="74"/>
      <c r="K74" s="26">
        <v>4</v>
      </c>
      <c r="L74" s="26">
        <v>87</v>
      </c>
      <c r="M74" s="26">
        <v>80</v>
      </c>
      <c r="N74" s="31"/>
      <c r="O74" s="36"/>
      <c r="P74" s="18"/>
      <c r="Q74" s="16">
        <f t="shared" si="1"/>
        <v>0</v>
      </c>
    </row>
    <row r="75" spans="1:17" customFormat="1" ht="18.75" customHeight="1" x14ac:dyDescent="0.25">
      <c r="A75" s="20"/>
      <c r="B75" s="20">
        <v>10</v>
      </c>
      <c r="C75" s="20" t="s">
        <v>93</v>
      </c>
      <c r="D75" s="20">
        <v>1986</v>
      </c>
      <c r="E75" s="20" t="s">
        <v>123</v>
      </c>
      <c r="F75" s="22">
        <v>0.55800000000000005</v>
      </c>
      <c r="G75" s="20">
        <v>69942</v>
      </c>
      <c r="H75" s="23">
        <v>2.73</v>
      </c>
      <c r="I75" s="24"/>
      <c r="J75" s="74"/>
      <c r="K75" s="26">
        <v>4</v>
      </c>
      <c r="L75" s="26">
        <v>87</v>
      </c>
      <c r="M75" s="26">
        <v>80</v>
      </c>
      <c r="N75" s="31"/>
      <c r="O75" s="36"/>
      <c r="P75" s="18"/>
      <c r="Q75" s="16">
        <f t="shared" si="1"/>
        <v>0</v>
      </c>
    </row>
    <row r="76" spans="1:17" customFormat="1" ht="18.75" customHeight="1" x14ac:dyDescent="0.25">
      <c r="A76" s="20"/>
      <c r="B76" s="20">
        <v>11</v>
      </c>
      <c r="C76" s="20" t="s">
        <v>94</v>
      </c>
      <c r="D76" s="20">
        <v>1986</v>
      </c>
      <c r="E76" s="20" t="s">
        <v>123</v>
      </c>
      <c r="F76" s="22">
        <v>0.624</v>
      </c>
      <c r="G76" s="20">
        <v>75258</v>
      </c>
      <c r="H76" s="23">
        <v>2.94</v>
      </c>
      <c r="I76" s="24"/>
      <c r="J76" s="74"/>
      <c r="K76" s="26">
        <v>4</v>
      </c>
      <c r="L76" s="26">
        <v>87</v>
      </c>
      <c r="M76" s="26">
        <v>80</v>
      </c>
      <c r="N76" s="31"/>
      <c r="O76" s="36"/>
      <c r="P76" s="18"/>
      <c r="Q76" s="16">
        <f t="shared" si="1"/>
        <v>0</v>
      </c>
    </row>
    <row r="77" spans="1:17" customFormat="1" ht="18.75" customHeight="1" x14ac:dyDescent="0.25">
      <c r="A77" s="20"/>
      <c r="B77" s="20"/>
      <c r="C77" s="20" t="s">
        <v>95</v>
      </c>
      <c r="D77" s="20">
        <v>2003</v>
      </c>
      <c r="E77" s="20" t="s">
        <v>45</v>
      </c>
      <c r="F77" s="22"/>
      <c r="G77" s="20"/>
      <c r="H77" s="23"/>
      <c r="I77" s="24"/>
      <c r="J77" s="74"/>
      <c r="K77" s="26"/>
      <c r="L77" s="26"/>
      <c r="M77" s="26"/>
      <c r="N77" s="31"/>
      <c r="O77" s="36"/>
      <c r="P77" s="18"/>
      <c r="Q77" s="16" t="str">
        <f t="shared" si="1"/>
        <v/>
      </c>
    </row>
    <row r="78" spans="1:17" customFormat="1" ht="18.75" customHeight="1" x14ac:dyDescent="0.25">
      <c r="A78" s="20"/>
      <c r="B78" s="20"/>
      <c r="C78" s="20" t="s">
        <v>96</v>
      </c>
      <c r="D78" s="20">
        <v>2003</v>
      </c>
      <c r="E78" s="20" t="s">
        <v>45</v>
      </c>
      <c r="F78" s="22"/>
      <c r="G78" s="20"/>
      <c r="H78" s="23"/>
      <c r="I78" s="24"/>
      <c r="J78" s="74"/>
      <c r="K78" s="26"/>
      <c r="L78" s="26"/>
      <c r="M78" s="26"/>
      <c r="N78" s="31"/>
      <c r="O78" s="36"/>
      <c r="P78" s="18"/>
      <c r="Q78" s="16" t="str">
        <f t="shared" si="1"/>
        <v/>
      </c>
    </row>
    <row r="79" spans="1:17" customFormat="1" ht="18.75" customHeight="1" x14ac:dyDescent="0.25">
      <c r="A79" s="20"/>
      <c r="B79" s="20">
        <v>18</v>
      </c>
      <c r="C79" s="20" t="s">
        <v>97</v>
      </c>
      <c r="D79" s="20">
        <v>1999</v>
      </c>
      <c r="E79" s="20" t="s">
        <v>98</v>
      </c>
      <c r="F79" s="22">
        <v>0.63700000000000001</v>
      </c>
      <c r="G79" s="20">
        <v>76416</v>
      </c>
      <c r="H79" s="23">
        <v>2.99</v>
      </c>
      <c r="I79" s="24"/>
      <c r="J79" s="74"/>
      <c r="K79" s="26"/>
      <c r="L79" s="26"/>
      <c r="M79" s="26"/>
      <c r="N79" s="31"/>
      <c r="O79" s="36"/>
      <c r="P79" s="18"/>
      <c r="Q79" s="16" t="str">
        <f t="shared" si="1"/>
        <v/>
      </c>
    </row>
    <row r="80" spans="1:17" customFormat="1" ht="18.75" customHeight="1" x14ac:dyDescent="0.25">
      <c r="A80" s="20"/>
      <c r="B80" s="20">
        <v>6</v>
      </c>
      <c r="C80" s="20" t="s">
        <v>99</v>
      </c>
      <c r="D80" s="20">
        <v>1985</v>
      </c>
      <c r="E80" s="20" t="s">
        <v>123</v>
      </c>
      <c r="F80" s="22">
        <v>0.76100000000000001</v>
      </c>
      <c r="G80" s="20">
        <v>86000</v>
      </c>
      <c r="H80" s="23">
        <v>3.36</v>
      </c>
      <c r="I80" s="24"/>
      <c r="J80" s="74"/>
      <c r="K80" s="26">
        <v>4</v>
      </c>
      <c r="L80" s="26">
        <v>87</v>
      </c>
      <c r="M80" s="26">
        <v>80</v>
      </c>
      <c r="N80" s="31"/>
      <c r="O80" s="36"/>
      <c r="P80" s="18"/>
      <c r="Q80" s="16">
        <f t="shared" si="1"/>
        <v>0</v>
      </c>
    </row>
    <row r="81" spans="1:17" customFormat="1" ht="18.75" customHeight="1" x14ac:dyDescent="0.25">
      <c r="A81" s="20"/>
      <c r="B81" s="20">
        <v>5</v>
      </c>
      <c r="C81" s="20" t="s">
        <v>100</v>
      </c>
      <c r="D81" s="20">
        <v>1948</v>
      </c>
      <c r="E81" s="20" t="s">
        <v>101</v>
      </c>
      <c r="F81" s="22">
        <v>1.4139999999999999</v>
      </c>
      <c r="G81" s="20">
        <v>129900</v>
      </c>
      <c r="H81" s="23">
        <v>5.07</v>
      </c>
      <c r="I81" s="24">
        <v>4.22</v>
      </c>
      <c r="J81" s="74">
        <v>2.7E-2</v>
      </c>
      <c r="K81" s="26">
        <v>4</v>
      </c>
      <c r="L81" s="26">
        <v>81</v>
      </c>
      <c r="M81" s="26">
        <v>84</v>
      </c>
      <c r="N81" s="31">
        <v>3.4E+22</v>
      </c>
      <c r="O81" s="36">
        <v>4.0000000000000002E-4</v>
      </c>
      <c r="P81" s="18"/>
      <c r="Q81" s="16">
        <f t="shared" si="1"/>
        <v>0</v>
      </c>
    </row>
    <row r="82" spans="1:17" customFormat="1" ht="18.75" customHeight="1" x14ac:dyDescent="0.25">
      <c r="A82" s="20"/>
      <c r="B82" s="20">
        <v>1</v>
      </c>
      <c r="C82" s="20" t="s">
        <v>102</v>
      </c>
      <c r="D82" s="20">
        <v>1851</v>
      </c>
      <c r="E82" s="20" t="s">
        <v>103</v>
      </c>
      <c r="F82" s="22">
        <v>2.52</v>
      </c>
      <c r="G82" s="20">
        <v>191239</v>
      </c>
      <c r="H82" s="23">
        <v>7.48</v>
      </c>
      <c r="I82" s="24">
        <v>0.31</v>
      </c>
      <c r="J82" s="74">
        <v>3.0000000000000001E-3</v>
      </c>
      <c r="K82" s="26">
        <v>4</v>
      </c>
      <c r="L82" s="26">
        <v>79</v>
      </c>
      <c r="M82" s="26">
        <v>86</v>
      </c>
      <c r="N82" s="31">
        <v>6.7000000000000002E+23</v>
      </c>
      <c r="O82" s="36">
        <v>9.1000000000000004E-3</v>
      </c>
      <c r="P82" s="18"/>
      <c r="Q82" s="16">
        <f t="shared" si="1"/>
        <v>0</v>
      </c>
    </row>
    <row r="83" spans="1:17" customFormat="1" ht="18.75" customHeight="1" x14ac:dyDescent="0.25">
      <c r="A83" s="20"/>
      <c r="B83" s="20">
        <v>2</v>
      </c>
      <c r="C83" s="20" t="s">
        <v>104</v>
      </c>
      <c r="D83" s="20">
        <v>1851</v>
      </c>
      <c r="E83" s="20" t="s">
        <v>103</v>
      </c>
      <c r="F83" s="22">
        <v>4.1440000000000001</v>
      </c>
      <c r="G83" s="20">
        <v>265969</v>
      </c>
      <c r="H83" s="23">
        <v>10.41</v>
      </c>
      <c r="I83" s="24">
        <v>0.36</v>
      </c>
      <c r="J83" s="74">
        <v>5.0000000000000001E-3</v>
      </c>
      <c r="K83" s="26">
        <v>4</v>
      </c>
      <c r="L83" s="26">
        <v>85</v>
      </c>
      <c r="M83" s="26">
        <v>86</v>
      </c>
      <c r="N83" s="31">
        <v>7.5999999999999995E+23</v>
      </c>
      <c r="O83" s="36">
        <v>1.03E-2</v>
      </c>
      <c r="P83" s="18"/>
      <c r="Q83" s="16">
        <f t="shared" si="1"/>
        <v>0</v>
      </c>
    </row>
    <row r="84" spans="1:17" customFormat="1" ht="18.75" customHeight="1" x14ac:dyDescent="0.25">
      <c r="A84" s="20"/>
      <c r="B84" s="20">
        <v>3</v>
      </c>
      <c r="C84" s="20" t="s">
        <v>105</v>
      </c>
      <c r="D84" s="20">
        <v>1787</v>
      </c>
      <c r="E84" s="20" t="s">
        <v>54</v>
      </c>
      <c r="F84" s="22">
        <v>8.7059999999999995</v>
      </c>
      <c r="G84" s="20">
        <v>435844</v>
      </c>
      <c r="H84" s="23">
        <v>17.05</v>
      </c>
      <c r="I84" s="24">
        <v>0.14000000000000001</v>
      </c>
      <c r="J84" s="74">
        <v>2E-3</v>
      </c>
      <c r="K84" s="26">
        <v>4</v>
      </c>
      <c r="L84" s="26">
        <v>83</v>
      </c>
      <c r="M84" s="26">
        <v>86</v>
      </c>
      <c r="N84" s="31">
        <v>1.1999999999999999E+24</v>
      </c>
      <c r="O84" s="36">
        <v>1.6299999999999999E-2</v>
      </c>
      <c r="P84" s="18"/>
      <c r="Q84" s="16">
        <f t="shared" si="1"/>
        <v>0</v>
      </c>
    </row>
    <row r="85" spans="1:17" customFormat="1" ht="18.75" customHeight="1" x14ac:dyDescent="0.25">
      <c r="A85" s="20"/>
      <c r="B85" s="20">
        <v>4</v>
      </c>
      <c r="C85" s="20" t="s">
        <v>106</v>
      </c>
      <c r="D85" s="20">
        <v>1787</v>
      </c>
      <c r="E85" s="20" t="s">
        <v>54</v>
      </c>
      <c r="F85" s="22">
        <v>13.462999999999999</v>
      </c>
      <c r="G85" s="20">
        <v>582596</v>
      </c>
      <c r="H85" s="23">
        <v>22.79</v>
      </c>
      <c r="I85" s="24">
        <v>0.1</v>
      </c>
      <c r="J85" s="74">
        <v>1E-3</v>
      </c>
      <c r="K85" s="26">
        <v>4</v>
      </c>
      <c r="L85" s="26">
        <v>84</v>
      </c>
      <c r="M85" s="26">
        <v>86</v>
      </c>
      <c r="N85" s="31">
        <v>8.1999999999999991E+24</v>
      </c>
      <c r="O85" s="36">
        <v>0.1115</v>
      </c>
      <c r="P85" s="18"/>
      <c r="Q85" s="16">
        <f t="shared" si="1"/>
        <v>0</v>
      </c>
    </row>
    <row r="86" spans="1:17" customFormat="1" ht="18.75" customHeight="1" x14ac:dyDescent="0.25">
      <c r="A86" s="20"/>
      <c r="B86" s="20">
        <v>16</v>
      </c>
      <c r="C86" s="20" t="s">
        <v>107</v>
      </c>
      <c r="D86" s="20">
        <v>1997</v>
      </c>
      <c r="E86" s="20" t="s">
        <v>69</v>
      </c>
      <c r="F86" s="22">
        <v>579</v>
      </c>
      <c r="G86" s="20">
        <v>7230000</v>
      </c>
      <c r="H86" s="23">
        <v>282.8</v>
      </c>
      <c r="I86" s="24">
        <v>149</v>
      </c>
      <c r="J86" s="74">
        <v>0.2</v>
      </c>
      <c r="K86" s="26"/>
      <c r="L86" s="26"/>
      <c r="M86" s="26"/>
      <c r="N86" s="31"/>
      <c r="O86" s="36"/>
      <c r="P86" s="18"/>
      <c r="Q86" s="16" t="str">
        <f t="shared" si="1"/>
        <v/>
      </c>
    </row>
    <row r="87" spans="1:17" customFormat="1" ht="18.75" customHeight="1" x14ac:dyDescent="0.25">
      <c r="A87" s="20"/>
      <c r="B87" s="20">
        <v>20</v>
      </c>
      <c r="C87" s="20" t="s">
        <v>108</v>
      </c>
      <c r="D87" s="20">
        <v>1999</v>
      </c>
      <c r="E87" s="20" t="s">
        <v>69</v>
      </c>
      <c r="F87" s="22">
        <v>674</v>
      </c>
      <c r="G87" s="20">
        <v>7979000</v>
      </c>
      <c r="H87" s="23">
        <v>312.12</v>
      </c>
      <c r="I87" s="24" t="s">
        <v>28</v>
      </c>
      <c r="J87" s="74"/>
      <c r="K87" s="26"/>
      <c r="L87" s="26"/>
      <c r="M87" s="26"/>
      <c r="N87" s="31"/>
      <c r="O87" s="36"/>
      <c r="P87" s="18"/>
      <c r="Q87" s="16" t="str">
        <f t="shared" si="1"/>
        <v/>
      </c>
    </row>
    <row r="88" spans="1:17" customFormat="1" ht="18.75" customHeight="1" x14ac:dyDescent="0.25">
      <c r="A88" s="20"/>
      <c r="B88" s="20">
        <v>17</v>
      </c>
      <c r="C88" s="20" t="s">
        <v>109</v>
      </c>
      <c r="D88" s="20">
        <v>1997</v>
      </c>
      <c r="E88" s="20" t="s">
        <v>24</v>
      </c>
      <c r="F88" s="22">
        <v>1283</v>
      </c>
      <c r="G88" s="20">
        <v>12178000</v>
      </c>
      <c r="H88" s="23">
        <v>476.37</v>
      </c>
      <c r="I88" s="24">
        <v>138</v>
      </c>
      <c r="J88" s="74"/>
      <c r="K88" s="26"/>
      <c r="L88" s="26"/>
      <c r="M88" s="26"/>
      <c r="N88" s="31"/>
      <c r="O88" s="36"/>
      <c r="P88" s="18"/>
      <c r="Q88" s="16" t="str">
        <f t="shared" si="1"/>
        <v/>
      </c>
    </row>
    <row r="89" spans="1:17" customFormat="1" ht="18.75" customHeight="1" x14ac:dyDescent="0.25">
      <c r="A89" s="20"/>
      <c r="B89" s="20">
        <v>21</v>
      </c>
      <c r="C89" s="20" t="s">
        <v>110</v>
      </c>
      <c r="D89" s="20">
        <v>1999</v>
      </c>
      <c r="E89" s="20" t="s">
        <v>79</v>
      </c>
      <c r="F89" s="22">
        <v>2037</v>
      </c>
      <c r="G89" s="20">
        <v>16665000</v>
      </c>
      <c r="H89" s="23">
        <v>651.89</v>
      </c>
      <c r="I89" s="24" t="s">
        <v>28</v>
      </c>
      <c r="J89" s="74"/>
      <c r="K89" s="26"/>
      <c r="L89" s="26"/>
      <c r="M89" s="26"/>
      <c r="N89" s="31"/>
      <c r="O89" s="36"/>
      <c r="P89" s="18"/>
      <c r="Q89" s="16" t="str">
        <f t="shared" si="1"/>
        <v/>
      </c>
    </row>
    <row r="90" spans="1:17" customFormat="1" ht="18.75" customHeight="1" thickBot="1" x14ac:dyDescent="0.3">
      <c r="A90" s="20"/>
      <c r="B90" s="20">
        <v>19</v>
      </c>
      <c r="C90" s="20" t="s">
        <v>111</v>
      </c>
      <c r="D90" s="20">
        <v>1999</v>
      </c>
      <c r="E90" s="20" t="s">
        <v>71</v>
      </c>
      <c r="F90" s="22">
        <v>2273</v>
      </c>
      <c r="G90" s="20">
        <v>17879000</v>
      </c>
      <c r="H90" s="23">
        <v>699.4</v>
      </c>
      <c r="I90" s="24" t="s">
        <v>28</v>
      </c>
      <c r="J90" s="74"/>
      <c r="K90" s="26"/>
      <c r="L90" s="26"/>
      <c r="M90" s="26"/>
      <c r="N90" s="31"/>
      <c r="O90" s="36"/>
      <c r="P90" s="18"/>
      <c r="Q90" s="16" t="str">
        <f t="shared" si="1"/>
        <v/>
      </c>
    </row>
    <row r="91" spans="1:17" customFormat="1" ht="18.75" customHeight="1" thickTop="1" x14ac:dyDescent="0.25">
      <c r="A91" s="65">
        <v>2003</v>
      </c>
      <c r="B91" s="65">
        <v>8</v>
      </c>
      <c r="C91" s="65" t="s">
        <v>112</v>
      </c>
      <c r="D91" s="65">
        <v>1989</v>
      </c>
      <c r="E91" s="65" t="s">
        <v>137</v>
      </c>
      <c r="F91" s="66">
        <v>0.29599999999999999</v>
      </c>
      <c r="G91" s="65">
        <v>48230</v>
      </c>
      <c r="H91" s="67">
        <v>1.94</v>
      </c>
      <c r="I91" s="68">
        <v>4.74</v>
      </c>
      <c r="J91" s="75">
        <v>2.9999999999999997E-4</v>
      </c>
      <c r="K91" s="69">
        <v>0</v>
      </c>
      <c r="L91" s="69"/>
      <c r="M91" s="69"/>
      <c r="N91" s="70">
        <v>9.9E+19</v>
      </c>
      <c r="O91" s="71">
        <v>1.3E-6</v>
      </c>
      <c r="P91" s="18"/>
      <c r="Q91" s="16" t="str">
        <f t="shared" si="1"/>
        <v/>
      </c>
    </row>
    <row r="92" spans="1:17" customFormat="1" ht="18.75" customHeight="1" x14ac:dyDescent="0.25">
      <c r="A92" s="20">
        <v>11</v>
      </c>
      <c r="B92" s="20">
        <v>7</v>
      </c>
      <c r="C92" s="20" t="s">
        <v>113</v>
      </c>
      <c r="D92" s="20">
        <v>1989</v>
      </c>
      <c r="E92" s="20" t="s">
        <v>137</v>
      </c>
      <c r="F92" s="22">
        <v>0.313</v>
      </c>
      <c r="G92" s="20">
        <v>50020</v>
      </c>
      <c r="H92" s="23">
        <v>2.02</v>
      </c>
      <c r="I92" s="24">
        <v>0.21</v>
      </c>
      <c r="J92" s="74">
        <v>2.0000000000000001E-4</v>
      </c>
      <c r="K92" s="26">
        <v>0</v>
      </c>
      <c r="L92" s="26"/>
      <c r="M92" s="26"/>
      <c r="N92" s="31">
        <v>3.2E+20</v>
      </c>
      <c r="O92" s="36">
        <v>4.3000000000000003E-6</v>
      </c>
      <c r="P92" s="18"/>
      <c r="Q92" s="16" t="str">
        <f t="shared" si="1"/>
        <v/>
      </c>
    </row>
    <row r="93" spans="1:17" customFormat="1" ht="18.75" customHeight="1" x14ac:dyDescent="0.25">
      <c r="A93" s="20"/>
      <c r="B93" s="20">
        <v>5</v>
      </c>
      <c r="C93" s="20" t="s">
        <v>114</v>
      </c>
      <c r="D93" s="20">
        <v>1989</v>
      </c>
      <c r="E93" s="20" t="s">
        <v>123</v>
      </c>
      <c r="F93" s="22">
        <v>0.33300000000000002</v>
      </c>
      <c r="G93" s="20">
        <v>52530</v>
      </c>
      <c r="H93" s="23">
        <v>2.12</v>
      </c>
      <c r="I93" s="24">
        <v>7.0000000000000007E-2</v>
      </c>
      <c r="J93" s="74">
        <v>1E-4</v>
      </c>
      <c r="K93" s="26">
        <v>0</v>
      </c>
      <c r="L93" s="26"/>
      <c r="M93" s="26"/>
      <c r="N93" s="31">
        <v>2.1E+21</v>
      </c>
      <c r="O93" s="36">
        <v>2.8500000000000002E-5</v>
      </c>
      <c r="P93" s="18"/>
      <c r="Q93" s="16" t="str">
        <f t="shared" si="1"/>
        <v/>
      </c>
    </row>
    <row r="94" spans="1:17" customFormat="1" ht="18.75" customHeight="1" x14ac:dyDescent="0.25">
      <c r="A94" s="20"/>
      <c r="B94" s="20">
        <v>6</v>
      </c>
      <c r="C94" s="20" t="s">
        <v>115</v>
      </c>
      <c r="D94" s="20">
        <v>1989</v>
      </c>
      <c r="E94" s="20" t="s">
        <v>123</v>
      </c>
      <c r="F94" s="22">
        <v>0.42899999999999999</v>
      </c>
      <c r="G94" s="20">
        <v>61950</v>
      </c>
      <c r="H94" s="23">
        <v>2.5</v>
      </c>
      <c r="I94" s="24">
        <v>0.05</v>
      </c>
      <c r="J94" s="74">
        <v>1E-4</v>
      </c>
      <c r="K94" s="26">
        <v>0</v>
      </c>
      <c r="L94" s="26"/>
      <c r="M94" s="26"/>
      <c r="N94" s="31">
        <v>3.7E+21</v>
      </c>
      <c r="O94" s="36">
        <v>5.0300000000000003E-5</v>
      </c>
      <c r="P94" s="18"/>
      <c r="Q94" s="16" t="str">
        <f t="shared" si="1"/>
        <v/>
      </c>
    </row>
    <row r="95" spans="1:17" customFormat="1" ht="18.75" customHeight="1" x14ac:dyDescent="0.25">
      <c r="A95" s="20"/>
      <c r="B95" s="20">
        <v>4</v>
      </c>
      <c r="C95" s="20" t="s">
        <v>116</v>
      </c>
      <c r="D95" s="20">
        <v>1989</v>
      </c>
      <c r="E95" s="20" t="s">
        <v>138</v>
      </c>
      <c r="F95" s="22">
        <v>0.55400000000000005</v>
      </c>
      <c r="G95" s="20">
        <v>73550</v>
      </c>
      <c r="H95" s="23">
        <v>2.97</v>
      </c>
      <c r="I95" s="24">
        <v>0.2</v>
      </c>
      <c r="J95" s="74">
        <v>1.4E-3</v>
      </c>
      <c r="K95" s="26">
        <v>0</v>
      </c>
      <c r="L95" s="26"/>
      <c r="M95" s="26"/>
      <c r="N95" s="31">
        <v>4.3E+21</v>
      </c>
      <c r="O95" s="36">
        <v>5.8499999999999999E-5</v>
      </c>
      <c r="P95" s="18"/>
      <c r="Q95" s="16" t="str">
        <f t="shared" si="1"/>
        <v/>
      </c>
    </row>
    <row r="96" spans="1:17" customFormat="1" ht="18.75" customHeight="1" x14ac:dyDescent="0.25">
      <c r="A96" s="20"/>
      <c r="B96" s="20">
        <v>3</v>
      </c>
      <c r="C96" s="20" t="s">
        <v>117</v>
      </c>
      <c r="D96" s="20">
        <v>1989</v>
      </c>
      <c r="E96" s="20" t="s">
        <v>123</v>
      </c>
      <c r="F96" s="22">
        <v>1.121</v>
      </c>
      <c r="G96" s="20">
        <v>117640</v>
      </c>
      <c r="H96" s="23">
        <v>4.75</v>
      </c>
      <c r="I96" s="24">
        <v>0.06</v>
      </c>
      <c r="J96" s="74">
        <v>4.0000000000000002E-4</v>
      </c>
      <c r="K96" s="26">
        <v>0</v>
      </c>
      <c r="L96" s="26"/>
      <c r="M96" s="26"/>
      <c r="N96" s="31">
        <v>4E+22</v>
      </c>
      <c r="O96" s="36">
        <v>5.442E-4</v>
      </c>
      <c r="P96" s="18"/>
      <c r="Q96" s="16" t="str">
        <f t="shared" si="1"/>
        <v/>
      </c>
    </row>
    <row r="97" spans="1:17" customFormat="1" ht="18.75" customHeight="1" x14ac:dyDescent="0.25">
      <c r="A97" s="20"/>
      <c r="B97" s="20">
        <v>1</v>
      </c>
      <c r="C97" s="20" t="s">
        <v>118</v>
      </c>
      <c r="D97" s="20">
        <v>1846</v>
      </c>
      <c r="E97" s="20" t="s">
        <v>103</v>
      </c>
      <c r="F97" s="22">
        <v>5.8769999999999998</v>
      </c>
      <c r="G97" s="20">
        <v>354800</v>
      </c>
      <c r="H97" s="23">
        <v>14.33</v>
      </c>
      <c r="I97" s="24">
        <v>157</v>
      </c>
      <c r="J97" s="74">
        <v>1E-3</v>
      </c>
      <c r="K97" s="26">
        <v>0</v>
      </c>
      <c r="L97" s="26">
        <v>65</v>
      </c>
      <c r="M97" s="26">
        <v>34.5</v>
      </c>
      <c r="N97" s="31">
        <v>5.7000000000000005E+25</v>
      </c>
      <c r="O97" s="36">
        <v>0.77500000000000002</v>
      </c>
      <c r="P97" s="18"/>
      <c r="Q97" s="16">
        <f t="shared" si="1"/>
        <v>0</v>
      </c>
    </row>
    <row r="98" spans="1:17" customFormat="1" ht="18.75" customHeight="1" x14ac:dyDescent="0.25">
      <c r="A98" s="20"/>
      <c r="B98" s="20">
        <v>2</v>
      </c>
      <c r="C98" s="20" t="s">
        <v>119</v>
      </c>
      <c r="D98" s="20">
        <v>1949</v>
      </c>
      <c r="E98" s="20" t="s">
        <v>101</v>
      </c>
      <c r="F98" s="22">
        <v>360.13499999999999</v>
      </c>
      <c r="G98" s="20">
        <v>5513000</v>
      </c>
      <c r="H98" s="23">
        <v>222.75</v>
      </c>
      <c r="I98" s="24">
        <v>29</v>
      </c>
      <c r="J98" s="74">
        <v>0.75</v>
      </c>
      <c r="K98" s="26">
        <v>0</v>
      </c>
      <c r="L98" s="26">
        <v>65</v>
      </c>
      <c r="M98" s="26"/>
      <c r="N98" s="31"/>
      <c r="O98" s="36"/>
      <c r="P98" s="18"/>
      <c r="Q98" s="16" t="str">
        <f t="shared" si="1"/>
        <v/>
      </c>
    </row>
    <row r="99" spans="1:17" customFormat="1" ht="18.75" customHeight="1" thickBot="1" x14ac:dyDescent="0.3">
      <c r="A99" s="51">
        <v>1</v>
      </c>
      <c r="B99" s="51"/>
      <c r="C99" s="51" t="s">
        <v>120</v>
      </c>
      <c r="D99" s="51">
        <v>1978</v>
      </c>
      <c r="E99" s="51" t="s">
        <v>121</v>
      </c>
      <c r="F99" s="52">
        <v>6.3869999999999996</v>
      </c>
      <c r="G99" s="51">
        <v>19640</v>
      </c>
      <c r="H99" s="53">
        <v>17.059999999999999</v>
      </c>
      <c r="I99" s="54">
        <v>0</v>
      </c>
      <c r="J99" s="76">
        <v>1E-4</v>
      </c>
      <c r="K99" s="55">
        <v>15</v>
      </c>
      <c r="L99" s="55">
        <v>55</v>
      </c>
      <c r="M99" s="55"/>
      <c r="N99" s="56">
        <v>1.22E+24</v>
      </c>
      <c r="O99" s="57">
        <v>1.66E-2</v>
      </c>
      <c r="P99" s="18"/>
      <c r="Q99" s="16" t="str">
        <f t="shared" si="1"/>
        <v/>
      </c>
    </row>
    <row r="100" spans="1:17" ht="15" customHeight="1" thickTop="1" x14ac:dyDescent="0.25">
      <c r="L100"/>
    </row>
    <row r="101" spans="1:17" ht="15" customHeight="1" x14ac:dyDescent="0.25">
      <c r="M101"/>
      <c r="N101"/>
    </row>
    <row r="102" spans="1:17" ht="15" customHeight="1" x14ac:dyDescent="0.25"/>
    <row r="103" spans="1:17" ht="15" customHeight="1" x14ac:dyDescent="0.25"/>
    <row r="104" spans="1:17" s="11" customFormat="1" ht="45" customHeight="1" x14ac:dyDescent="0.25">
      <c r="D104" s="83" t="str">
        <f>IF(COUNTIF(D7:D99,MIN(D7:D99))=COUNTIFS(D7:D99,MIN(D7:D99),E7:E99,INDEX(E7:E99,MATCH(MIN(D7:D99),D7:D99,0))),
"A táblázatban szereplő első felfedezés éve "&amp;MIN(D7:D99)&amp;"."&amp;CHAR(10)&amp;
"Ebben az évben összesen "&amp;COUNTIF(D7:D99,MIN(D7:D99))&amp;" holdra bukkantak rá."&amp;CHAR(10)&amp;
"Ezek felfedezése mind "&amp;INDEX(E7:E99,MATCH(MIN(D7:D99),D7:D99,0))&amp;" nevéhez fűződnek.",
"A táblázatban szereplő első felfedezés éve "&amp;MIN(D7:D99)&amp;"."&amp;CHAR(10)&amp;
"Ebben az évben összesen "&amp;COUNTIF(D7:D99,MIN(D7:D99))&amp;" holdra bukkantak rá."&amp;CHAR(10)&amp;
"Ezek felfedezése több tudós nevéhez fűződnek.")</f>
        <v>A táblázatban szereplő első felfedezés éve 1610.
Ebben az évben összesen 4 holdra bukkantak rá.
Ezek felfedezése mind Galilei nevéhez fűződnek.</v>
      </c>
      <c r="E104" s="83"/>
      <c r="F104" s="83"/>
      <c r="G104" s="83"/>
      <c r="H104" s="83"/>
      <c r="I104" s="83"/>
      <c r="J104" s="83"/>
      <c r="K104" s="83"/>
      <c r="L104" s="83"/>
      <c r="M104" s="12"/>
      <c r="N104" s="13"/>
      <c r="O104" s="14"/>
      <c r="P104" s="19"/>
    </row>
    <row r="105" spans="1:17" ht="15" customHeight="1" x14ac:dyDescent="0.25">
      <c r="D105" s="94" t="str">
        <f>"A legnagyobb mért hőmérséklet-ingadozás értéke "&amp;MAX(Q7:Q99)&amp;" Kelvin ("&amp;INDEX(C7:C99,MATCH(MAX(Q7:Q99),Q7:Q99,0))&amp;" nevű hold)."</f>
        <v>A legnagyobb mért hőmérséklet-ingadozás értéke 280 Kelvin (Hold nevű hold).</v>
      </c>
      <c r="E105" s="94"/>
      <c r="F105" s="94"/>
      <c r="G105" s="94"/>
      <c r="H105" s="94"/>
      <c r="I105" s="94"/>
      <c r="J105" s="94"/>
      <c r="K105" s="94"/>
      <c r="L105" s="94"/>
    </row>
    <row r="106" spans="1:17" ht="15" customHeight="1" x14ac:dyDescent="0.25">
      <c r="C106" s="79" t="s">
        <v>103</v>
      </c>
      <c r="D106" s="95" t="str">
        <f t="array" ref="D106">IF(COUNTIF(E7:E99,C106)=0,"Sajnos, nincs "&amp;C106&amp;" nevű felfedező!",
IF(MIN(IF(E7:E99=C106,D7:D99))=MAX(IF(E7:E99=C106,D7:D99)),C106&amp;" "&amp;INDEX(D7:D99,MATCH(C106,E7:E99,0))&amp;". évben összesen "&amp;COUNTIF(E7:E99,C106)&amp;" holdat fedezett fel.",
C106&amp;" "&amp;MIN(IF(E7:E99=C106,D7:D99))&amp;" és "&amp;MAX(IF(E7:E99=C106,D7:D99))&amp;" között összesen "&amp;COUNTIF(E7:E99,C106)&amp;" holdat fedezett fel."))</f>
        <v>Lassell 1846 és 1851 között összesen 3 holdat fedezett fel.</v>
      </c>
      <c r="E106" s="95"/>
      <c r="F106" s="95"/>
      <c r="G106" s="95"/>
      <c r="H106" s="95"/>
      <c r="I106" s="95"/>
      <c r="J106" s="95"/>
      <c r="K106" s="95"/>
      <c r="L106" s="95"/>
      <c r="M106" s="78"/>
      <c r="N106" s="77"/>
      <c r="O106" s="77"/>
      <c r="P106" s="77"/>
      <c r="Q106" s="77"/>
    </row>
    <row r="107" spans="1:17" ht="15" customHeight="1" x14ac:dyDescent="0.25">
      <c r="D107" s="95"/>
      <c r="E107" s="95"/>
      <c r="F107" s="95"/>
      <c r="G107" s="95"/>
      <c r="H107" s="95"/>
      <c r="I107" s="95"/>
      <c r="J107" s="95"/>
      <c r="K107" s="95"/>
      <c r="L107" s="95"/>
      <c r="M107" s="78"/>
    </row>
    <row r="108" spans="1:17" ht="15" customHeight="1" x14ac:dyDescent="0.25">
      <c r="M108" s="78"/>
    </row>
    <row r="109" spans="1:17" ht="15" customHeight="1" x14ac:dyDescent="0.25"/>
    <row r="110" spans="1:17" ht="15" customHeight="1" x14ac:dyDescent="0.25">
      <c r="E110" s="2" t="s">
        <v>119</v>
      </c>
      <c r="F110" s="96" t="s">
        <v>173</v>
      </c>
      <c r="G110" s="96"/>
      <c r="H110" s="98">
        <f>INDEX(D7:D99,MATCH(E110,C7:C99,0))-INDEX(D7:D99,MATCH(K110,C7:C99,0))</f>
        <v>-29</v>
      </c>
      <c r="I110" s="98"/>
      <c r="J110" s="6" t="s">
        <v>174</v>
      </c>
      <c r="K110" s="95" t="s">
        <v>120</v>
      </c>
      <c r="L110" s="95"/>
      <c r="M110" s="95"/>
      <c r="N110" s="96" t="s">
        <v>173</v>
      </c>
      <c r="O110" s="96"/>
    </row>
    <row r="111" spans="1:17" ht="15" customHeight="1" x14ac:dyDescent="0.25"/>
    <row r="112" spans="1:17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  <row r="220" ht="15" customHeight="1" x14ac:dyDescent="0.25"/>
    <row r="221" ht="15" customHeight="1" x14ac:dyDescent="0.25"/>
    <row r="222" ht="15" customHeight="1" x14ac:dyDescent="0.25"/>
    <row r="223" ht="15" customHeight="1" x14ac:dyDescent="0.25"/>
    <row r="224" ht="15" customHeight="1" x14ac:dyDescent="0.25"/>
    <row r="225" ht="15" customHeight="1" x14ac:dyDescent="0.25"/>
    <row r="226" ht="15" customHeight="1" x14ac:dyDescent="0.25"/>
    <row r="227" ht="15" customHeight="1" x14ac:dyDescent="0.25"/>
    <row r="228" ht="15" customHeight="1" x14ac:dyDescent="0.25"/>
    <row r="229" ht="15" customHeight="1" x14ac:dyDescent="0.25"/>
    <row r="230" ht="15" customHeight="1" x14ac:dyDescent="0.25"/>
    <row r="231" ht="15" customHeight="1" x14ac:dyDescent="0.25"/>
    <row r="232" ht="15" customHeight="1" x14ac:dyDescent="0.25"/>
    <row r="233" ht="15" customHeight="1" x14ac:dyDescent="0.25"/>
    <row r="234" ht="15" customHeight="1" x14ac:dyDescent="0.25"/>
    <row r="235" ht="15" customHeight="1" x14ac:dyDescent="0.25"/>
    <row r="236" ht="15" customHeight="1" x14ac:dyDescent="0.25"/>
    <row r="237" ht="15" customHeight="1" x14ac:dyDescent="0.25"/>
    <row r="238" ht="15" customHeight="1" x14ac:dyDescent="0.25"/>
    <row r="239" ht="15" customHeight="1" x14ac:dyDescent="0.25"/>
    <row r="240" ht="15" customHeight="1" x14ac:dyDescent="0.25"/>
    <row r="241" ht="15" customHeight="1" x14ac:dyDescent="0.25"/>
    <row r="242" ht="15" customHeight="1" x14ac:dyDescent="0.25"/>
    <row r="243" ht="15" customHeight="1" x14ac:dyDescent="0.25"/>
    <row r="244" ht="15" customHeight="1" x14ac:dyDescent="0.25"/>
    <row r="245" ht="15" customHeight="1" x14ac:dyDescent="0.25"/>
    <row r="246" ht="15" customHeight="1" x14ac:dyDescent="0.25"/>
    <row r="247" ht="15" customHeight="1" x14ac:dyDescent="0.25"/>
    <row r="248" ht="15" customHeight="1" x14ac:dyDescent="0.25"/>
    <row r="249" ht="15" customHeight="1" x14ac:dyDescent="0.25"/>
    <row r="250" ht="15" customHeight="1" x14ac:dyDescent="0.25"/>
    <row r="251" ht="15" customHeight="1" x14ac:dyDescent="0.25"/>
    <row r="252" ht="15" customHeight="1" x14ac:dyDescent="0.25"/>
    <row r="253" ht="15" customHeight="1" x14ac:dyDescent="0.25"/>
    <row r="254" ht="15" customHeight="1" x14ac:dyDescent="0.25"/>
    <row r="255" ht="15" customHeight="1" x14ac:dyDescent="0.25"/>
    <row r="256" ht="15" customHeight="1" x14ac:dyDescent="0.25"/>
    <row r="257" ht="15" customHeight="1" x14ac:dyDescent="0.25"/>
    <row r="258" ht="15" customHeight="1" x14ac:dyDescent="0.25"/>
    <row r="259" ht="15" customHeight="1" x14ac:dyDescent="0.25"/>
    <row r="260" ht="15" customHeight="1" x14ac:dyDescent="0.25"/>
    <row r="261" ht="15" customHeight="1" x14ac:dyDescent="0.25"/>
    <row r="262" ht="15" customHeight="1" x14ac:dyDescent="0.25"/>
    <row r="263" ht="15" customHeight="1" x14ac:dyDescent="0.25"/>
    <row r="264" ht="15" customHeight="1" x14ac:dyDescent="0.25"/>
    <row r="265" ht="15" customHeight="1" x14ac:dyDescent="0.25"/>
    <row r="266" ht="15" customHeight="1" x14ac:dyDescent="0.25"/>
    <row r="267" ht="15" customHeight="1" x14ac:dyDescent="0.25"/>
    <row r="268" ht="15" customHeight="1" x14ac:dyDescent="0.25"/>
    <row r="269" ht="15" customHeight="1" x14ac:dyDescent="0.25"/>
    <row r="270" ht="15" customHeight="1" x14ac:dyDescent="0.25"/>
    <row r="271" ht="15" customHeight="1" x14ac:dyDescent="0.25"/>
    <row r="272" ht="15" customHeight="1" x14ac:dyDescent="0.25"/>
    <row r="273" ht="15" customHeight="1" x14ac:dyDescent="0.25"/>
    <row r="274" ht="15" customHeight="1" x14ac:dyDescent="0.25"/>
    <row r="275" ht="15" customHeight="1" x14ac:dyDescent="0.25"/>
    <row r="276" ht="15" customHeight="1" x14ac:dyDescent="0.25"/>
    <row r="277" ht="15" customHeight="1" x14ac:dyDescent="0.25"/>
    <row r="278" ht="15" customHeight="1" x14ac:dyDescent="0.25"/>
    <row r="279" ht="15" customHeight="1" x14ac:dyDescent="0.25"/>
    <row r="280" ht="15" customHeight="1" x14ac:dyDescent="0.25"/>
    <row r="281" ht="15" customHeight="1" x14ac:dyDescent="0.25"/>
    <row r="282" ht="15" customHeight="1" x14ac:dyDescent="0.25"/>
    <row r="283" ht="15" customHeight="1" x14ac:dyDescent="0.25"/>
    <row r="284" ht="15" customHeight="1" x14ac:dyDescent="0.25"/>
    <row r="285" ht="15" customHeight="1" x14ac:dyDescent="0.25"/>
    <row r="286" ht="15" customHeight="1" x14ac:dyDescent="0.25"/>
    <row r="287" ht="15" customHeight="1" x14ac:dyDescent="0.25"/>
    <row r="288" ht="15" customHeight="1" x14ac:dyDescent="0.25"/>
    <row r="289" ht="15" customHeight="1" x14ac:dyDescent="0.25"/>
    <row r="290" ht="15" customHeight="1" x14ac:dyDescent="0.25"/>
    <row r="291" ht="15" customHeight="1" x14ac:dyDescent="0.25"/>
    <row r="292" ht="15" customHeight="1" x14ac:dyDescent="0.25"/>
    <row r="293" ht="15" customHeight="1" x14ac:dyDescent="0.25"/>
    <row r="294" ht="15" customHeight="1" x14ac:dyDescent="0.25"/>
    <row r="295" ht="15" customHeight="1" x14ac:dyDescent="0.25"/>
    <row r="296" ht="15" customHeight="1" x14ac:dyDescent="0.25"/>
    <row r="297" ht="15" customHeight="1" x14ac:dyDescent="0.25"/>
    <row r="298" ht="15" customHeight="1" x14ac:dyDescent="0.25"/>
    <row r="299" ht="15" customHeight="1" x14ac:dyDescent="0.25"/>
    <row r="300" ht="15" customHeight="1" x14ac:dyDescent="0.25"/>
    <row r="301" ht="15" customHeight="1" x14ac:dyDescent="0.25"/>
    <row r="302" ht="15" customHeight="1" x14ac:dyDescent="0.25"/>
    <row r="303" ht="15" customHeight="1" x14ac:dyDescent="0.25"/>
    <row r="304" ht="15" customHeight="1" x14ac:dyDescent="0.25"/>
    <row r="305" ht="15" customHeight="1" x14ac:dyDescent="0.25"/>
    <row r="306" ht="15" customHeight="1" x14ac:dyDescent="0.25"/>
    <row r="307" ht="15" customHeight="1" x14ac:dyDescent="0.25"/>
    <row r="308" ht="15" customHeight="1" x14ac:dyDescent="0.25"/>
    <row r="309" ht="15" customHeight="1" x14ac:dyDescent="0.25"/>
    <row r="310" ht="15" customHeight="1" x14ac:dyDescent="0.25"/>
    <row r="311" ht="15" customHeight="1" x14ac:dyDescent="0.25"/>
    <row r="312" ht="15" customHeight="1" x14ac:dyDescent="0.25"/>
    <row r="313" ht="15" customHeight="1" x14ac:dyDescent="0.25"/>
    <row r="314" ht="15" customHeight="1" x14ac:dyDescent="0.25"/>
    <row r="315" ht="15" customHeight="1" x14ac:dyDescent="0.25"/>
    <row r="316" ht="15" customHeight="1" x14ac:dyDescent="0.25"/>
    <row r="317" ht="15" customHeight="1" x14ac:dyDescent="0.25"/>
    <row r="318" ht="15" customHeight="1" x14ac:dyDescent="0.25"/>
    <row r="319" ht="15" customHeight="1" x14ac:dyDescent="0.25"/>
    <row r="320" ht="15" customHeight="1" x14ac:dyDescent="0.25"/>
    <row r="321" ht="15" customHeight="1" x14ac:dyDescent="0.25"/>
    <row r="322" ht="15" customHeight="1" x14ac:dyDescent="0.25"/>
    <row r="323" ht="15" customHeight="1" x14ac:dyDescent="0.25"/>
    <row r="324" ht="15" customHeight="1" x14ac:dyDescent="0.25"/>
    <row r="325" ht="15" customHeight="1" x14ac:dyDescent="0.25"/>
    <row r="326" ht="15" customHeight="1" x14ac:dyDescent="0.25"/>
    <row r="327" ht="15" customHeight="1" x14ac:dyDescent="0.25"/>
    <row r="328" ht="15" customHeight="1" x14ac:dyDescent="0.25"/>
    <row r="329" ht="15" customHeight="1" x14ac:dyDescent="0.25"/>
    <row r="330" ht="15" customHeight="1" x14ac:dyDescent="0.25"/>
    <row r="331" ht="15" customHeight="1" x14ac:dyDescent="0.25"/>
    <row r="332" ht="15" customHeight="1" x14ac:dyDescent="0.25"/>
    <row r="333" ht="15" customHeight="1" x14ac:dyDescent="0.25"/>
    <row r="334" ht="15" customHeight="1" x14ac:dyDescent="0.25"/>
    <row r="335" ht="15" customHeight="1" x14ac:dyDescent="0.25"/>
    <row r="336" ht="15" customHeight="1" x14ac:dyDescent="0.25"/>
    <row r="337" ht="15" customHeight="1" x14ac:dyDescent="0.25"/>
    <row r="338" ht="15" customHeight="1" x14ac:dyDescent="0.25"/>
    <row r="339" ht="15" customHeight="1" x14ac:dyDescent="0.25"/>
    <row r="340" ht="15" customHeight="1" x14ac:dyDescent="0.25"/>
    <row r="341" ht="15" customHeight="1" x14ac:dyDescent="0.25"/>
    <row r="342" ht="15" customHeight="1" x14ac:dyDescent="0.25"/>
    <row r="343" ht="15" customHeight="1" x14ac:dyDescent="0.25"/>
    <row r="344" ht="15" customHeight="1" x14ac:dyDescent="0.25"/>
    <row r="345" ht="15" customHeight="1" x14ac:dyDescent="0.25"/>
    <row r="346" ht="15" customHeight="1" x14ac:dyDescent="0.25"/>
    <row r="347" ht="15" customHeight="1" x14ac:dyDescent="0.25"/>
    <row r="348" ht="15" customHeight="1" x14ac:dyDescent="0.25"/>
    <row r="349" ht="15" customHeight="1" x14ac:dyDescent="0.25"/>
    <row r="350" ht="15" customHeight="1" x14ac:dyDescent="0.25"/>
    <row r="351" ht="15" customHeight="1" x14ac:dyDescent="0.25"/>
    <row r="352" ht="15" customHeight="1" x14ac:dyDescent="0.25"/>
    <row r="353" ht="15" customHeight="1" x14ac:dyDescent="0.25"/>
    <row r="354" ht="15" customHeight="1" x14ac:dyDescent="0.25"/>
    <row r="355" ht="15" customHeight="1" x14ac:dyDescent="0.25"/>
    <row r="356" ht="15" customHeight="1" x14ac:dyDescent="0.25"/>
    <row r="357" ht="15" customHeight="1" x14ac:dyDescent="0.25"/>
    <row r="358" ht="15" customHeight="1" x14ac:dyDescent="0.25"/>
    <row r="359" ht="15" customHeight="1" x14ac:dyDescent="0.25"/>
    <row r="360" ht="15" customHeight="1" x14ac:dyDescent="0.25"/>
    <row r="361" ht="15" customHeight="1" x14ac:dyDescent="0.25"/>
    <row r="362" ht="15" customHeight="1" x14ac:dyDescent="0.25"/>
    <row r="363" ht="15" customHeight="1" x14ac:dyDescent="0.25"/>
    <row r="364" ht="15" customHeight="1" x14ac:dyDescent="0.25"/>
    <row r="365" ht="15" customHeight="1" x14ac:dyDescent="0.25"/>
    <row r="366" ht="15" customHeight="1" x14ac:dyDescent="0.25"/>
    <row r="367" ht="15" customHeight="1" x14ac:dyDescent="0.25"/>
    <row r="368" ht="15" customHeight="1" x14ac:dyDescent="0.25"/>
    <row r="369" ht="15" customHeight="1" x14ac:dyDescent="0.25"/>
    <row r="370" ht="15" customHeight="1" x14ac:dyDescent="0.25"/>
    <row r="371" ht="15" customHeight="1" x14ac:dyDescent="0.25"/>
    <row r="372" ht="15" customHeight="1" x14ac:dyDescent="0.25"/>
    <row r="373" ht="15" customHeight="1" x14ac:dyDescent="0.25"/>
    <row r="374" ht="15" customHeight="1" x14ac:dyDescent="0.25"/>
    <row r="375" ht="15" customHeight="1" x14ac:dyDescent="0.25"/>
    <row r="376" ht="15" customHeight="1" x14ac:dyDescent="0.25"/>
    <row r="377" ht="15" customHeight="1" x14ac:dyDescent="0.25"/>
    <row r="378" ht="15" customHeight="1" x14ac:dyDescent="0.25"/>
    <row r="379" ht="15" customHeight="1" x14ac:dyDescent="0.25"/>
    <row r="380" ht="15" customHeight="1" x14ac:dyDescent="0.25"/>
    <row r="381" ht="15" customHeight="1" x14ac:dyDescent="0.25"/>
    <row r="382" ht="15" customHeight="1" x14ac:dyDescent="0.25"/>
    <row r="383" ht="15" customHeight="1" x14ac:dyDescent="0.25"/>
    <row r="384" ht="15" customHeight="1" x14ac:dyDescent="0.25"/>
    <row r="385" ht="15" customHeight="1" x14ac:dyDescent="0.25"/>
    <row r="386" ht="15" customHeight="1" x14ac:dyDescent="0.25"/>
    <row r="387" ht="15" customHeight="1" x14ac:dyDescent="0.25"/>
    <row r="388" ht="15" customHeight="1" x14ac:dyDescent="0.25"/>
    <row r="389" ht="15" customHeight="1" x14ac:dyDescent="0.25"/>
    <row r="390" ht="15" customHeight="1" x14ac:dyDescent="0.25"/>
    <row r="391" ht="15" customHeight="1" x14ac:dyDescent="0.25"/>
    <row r="392" ht="15" customHeight="1" x14ac:dyDescent="0.25"/>
    <row r="393" ht="15" customHeight="1" x14ac:dyDescent="0.25"/>
    <row r="394" ht="15" customHeight="1" x14ac:dyDescent="0.25"/>
    <row r="395" ht="15" customHeight="1" x14ac:dyDescent="0.25"/>
    <row r="396" ht="15" customHeight="1" x14ac:dyDescent="0.25"/>
    <row r="397" ht="15" customHeight="1" x14ac:dyDescent="0.25"/>
    <row r="398" ht="15" customHeight="1" x14ac:dyDescent="0.25"/>
    <row r="399" ht="15" customHeight="1" x14ac:dyDescent="0.25"/>
    <row r="400" ht="15" customHeight="1" x14ac:dyDescent="0.25"/>
    <row r="401" ht="15" customHeight="1" x14ac:dyDescent="0.25"/>
    <row r="402" ht="15" customHeight="1" x14ac:dyDescent="0.25"/>
    <row r="403" ht="15" customHeight="1" x14ac:dyDescent="0.25"/>
    <row r="404" ht="15" customHeight="1" x14ac:dyDescent="0.25"/>
    <row r="405" ht="15" customHeight="1" x14ac:dyDescent="0.25"/>
    <row r="406" ht="15" customHeight="1" x14ac:dyDescent="0.25"/>
    <row r="407" ht="15" customHeight="1" x14ac:dyDescent="0.25"/>
    <row r="408" ht="15" customHeight="1" x14ac:dyDescent="0.25"/>
    <row r="409" ht="15" customHeight="1" x14ac:dyDescent="0.25"/>
    <row r="410" ht="15" customHeight="1" x14ac:dyDescent="0.25"/>
    <row r="411" ht="15" customHeight="1" x14ac:dyDescent="0.25"/>
    <row r="412" ht="15" customHeight="1" x14ac:dyDescent="0.25"/>
    <row r="413" ht="15" customHeight="1" x14ac:dyDescent="0.25"/>
    <row r="414" ht="15" customHeight="1" x14ac:dyDescent="0.25"/>
    <row r="415" ht="15" customHeight="1" x14ac:dyDescent="0.25"/>
    <row r="416" ht="15" customHeight="1" x14ac:dyDescent="0.25"/>
    <row r="417" ht="15" customHeight="1" x14ac:dyDescent="0.25"/>
    <row r="418" ht="15" customHeight="1" x14ac:dyDescent="0.25"/>
    <row r="419" ht="15" customHeight="1" x14ac:dyDescent="0.25"/>
    <row r="420" ht="15" customHeight="1" x14ac:dyDescent="0.25"/>
    <row r="421" ht="15" customHeight="1" x14ac:dyDescent="0.25"/>
    <row r="422" ht="15" customHeight="1" x14ac:dyDescent="0.25"/>
    <row r="423" ht="15" customHeight="1" x14ac:dyDescent="0.25"/>
    <row r="424" ht="15" customHeight="1" x14ac:dyDescent="0.25"/>
    <row r="425" ht="15" customHeight="1" x14ac:dyDescent="0.25"/>
    <row r="426" ht="15" customHeight="1" x14ac:dyDescent="0.25"/>
    <row r="427" ht="15" customHeight="1" x14ac:dyDescent="0.25"/>
    <row r="428" ht="15" customHeight="1" x14ac:dyDescent="0.25"/>
    <row r="429" ht="15" customHeight="1" x14ac:dyDescent="0.25"/>
    <row r="430" ht="15" customHeight="1" x14ac:dyDescent="0.25"/>
    <row r="431" ht="15" customHeight="1" x14ac:dyDescent="0.25"/>
    <row r="432" ht="15" customHeight="1" x14ac:dyDescent="0.25"/>
    <row r="433" ht="15" customHeight="1" x14ac:dyDescent="0.25"/>
    <row r="434" ht="15" customHeight="1" x14ac:dyDescent="0.25"/>
    <row r="435" ht="15" customHeight="1" x14ac:dyDescent="0.25"/>
    <row r="436" ht="15" customHeight="1" x14ac:dyDescent="0.25"/>
    <row r="437" ht="15" customHeight="1" x14ac:dyDescent="0.25"/>
    <row r="438" ht="15" customHeight="1" x14ac:dyDescent="0.25"/>
    <row r="439" ht="15" customHeight="1" x14ac:dyDescent="0.25"/>
    <row r="440" ht="15" customHeight="1" x14ac:dyDescent="0.25"/>
    <row r="441" ht="15" customHeight="1" x14ac:dyDescent="0.25"/>
    <row r="442" ht="15" customHeight="1" x14ac:dyDescent="0.25"/>
    <row r="443" ht="15" customHeight="1" x14ac:dyDescent="0.25"/>
    <row r="444" ht="15" customHeight="1" x14ac:dyDescent="0.25"/>
    <row r="445" ht="15" customHeight="1" x14ac:dyDescent="0.25"/>
    <row r="446" ht="15" customHeight="1" x14ac:dyDescent="0.25"/>
    <row r="447" ht="15" customHeight="1" x14ac:dyDescent="0.25"/>
    <row r="448" ht="15" customHeight="1" x14ac:dyDescent="0.25"/>
    <row r="449" ht="15" customHeight="1" x14ac:dyDescent="0.25"/>
    <row r="450" ht="15" customHeight="1" x14ac:dyDescent="0.25"/>
    <row r="451" ht="15" customHeight="1" x14ac:dyDescent="0.25"/>
    <row r="452" ht="15" customHeight="1" x14ac:dyDescent="0.25"/>
    <row r="453" ht="15" customHeight="1" x14ac:dyDescent="0.25"/>
    <row r="454" ht="15" customHeight="1" x14ac:dyDescent="0.25"/>
    <row r="455" ht="15" customHeight="1" x14ac:dyDescent="0.25"/>
    <row r="456" ht="15" customHeight="1" x14ac:dyDescent="0.25"/>
    <row r="457" ht="15" customHeight="1" x14ac:dyDescent="0.25"/>
    <row r="458" ht="15" customHeight="1" x14ac:dyDescent="0.25"/>
    <row r="459" ht="15" customHeight="1" x14ac:dyDescent="0.25"/>
    <row r="460" ht="15" customHeight="1" x14ac:dyDescent="0.25"/>
    <row r="461" ht="15" customHeight="1" x14ac:dyDescent="0.25"/>
    <row r="462" ht="15" customHeight="1" x14ac:dyDescent="0.25"/>
    <row r="463" ht="15" customHeight="1" x14ac:dyDescent="0.25"/>
    <row r="464" ht="15" customHeight="1" x14ac:dyDescent="0.25"/>
    <row r="465" ht="15" customHeight="1" x14ac:dyDescent="0.25"/>
    <row r="466" ht="15" customHeight="1" x14ac:dyDescent="0.25"/>
    <row r="467" ht="15" customHeight="1" x14ac:dyDescent="0.25"/>
    <row r="468" ht="15" customHeight="1" x14ac:dyDescent="0.25"/>
    <row r="469" ht="15" customHeight="1" x14ac:dyDescent="0.25"/>
    <row r="470" ht="15" customHeight="1" x14ac:dyDescent="0.25"/>
    <row r="471" ht="15" customHeight="1" x14ac:dyDescent="0.25"/>
    <row r="472" ht="15" customHeight="1" x14ac:dyDescent="0.25"/>
    <row r="473" ht="15" customHeight="1" x14ac:dyDescent="0.25"/>
    <row r="474" ht="15" customHeight="1" x14ac:dyDescent="0.25"/>
    <row r="475" ht="15" customHeight="1" x14ac:dyDescent="0.25"/>
    <row r="476" ht="15" customHeight="1" x14ac:dyDescent="0.25"/>
    <row r="477" ht="15" customHeight="1" x14ac:dyDescent="0.25"/>
    <row r="478" ht="15" customHeight="1" x14ac:dyDescent="0.25"/>
    <row r="479" ht="15" customHeight="1" x14ac:dyDescent="0.25"/>
    <row r="480" ht="15" customHeight="1" x14ac:dyDescent="0.25"/>
    <row r="481" ht="15" customHeight="1" x14ac:dyDescent="0.25"/>
    <row r="482" ht="15" customHeight="1" x14ac:dyDescent="0.25"/>
    <row r="483" ht="15" customHeight="1" x14ac:dyDescent="0.25"/>
    <row r="484" ht="15" customHeight="1" x14ac:dyDescent="0.25"/>
    <row r="485" ht="15" customHeight="1" x14ac:dyDescent="0.25"/>
    <row r="486" ht="15" customHeight="1" x14ac:dyDescent="0.25"/>
    <row r="487" ht="15" customHeight="1" x14ac:dyDescent="0.25"/>
    <row r="488" ht="15" customHeight="1" x14ac:dyDescent="0.25"/>
    <row r="489" ht="15" customHeight="1" x14ac:dyDescent="0.25"/>
    <row r="490" ht="15" customHeight="1" x14ac:dyDescent="0.25"/>
    <row r="491" ht="15" customHeight="1" x14ac:dyDescent="0.25"/>
    <row r="492" ht="15" customHeight="1" x14ac:dyDescent="0.25"/>
    <row r="493" ht="15" customHeight="1" x14ac:dyDescent="0.25"/>
    <row r="494" ht="15" customHeight="1" x14ac:dyDescent="0.25"/>
    <row r="495" ht="15" customHeight="1" x14ac:dyDescent="0.25"/>
    <row r="496" ht="15" customHeight="1" x14ac:dyDescent="0.25"/>
    <row r="497" ht="15" customHeight="1" x14ac:dyDescent="0.25"/>
    <row r="498" ht="15" customHeight="1" x14ac:dyDescent="0.25"/>
    <row r="499" ht="15" customHeight="1" x14ac:dyDescent="0.25"/>
    <row r="500" ht="15" customHeight="1" x14ac:dyDescent="0.25"/>
    <row r="501" ht="15" customHeight="1" x14ac:dyDescent="0.25"/>
    <row r="502" ht="15" customHeight="1" x14ac:dyDescent="0.25"/>
    <row r="503" ht="15" customHeight="1" x14ac:dyDescent="0.25"/>
    <row r="504" ht="15" customHeight="1" x14ac:dyDescent="0.25"/>
    <row r="505" ht="15" customHeight="1" x14ac:dyDescent="0.25"/>
    <row r="506" ht="15" customHeight="1" x14ac:dyDescent="0.25"/>
    <row r="507" ht="15" customHeight="1" x14ac:dyDescent="0.25"/>
    <row r="508" ht="15" customHeight="1" x14ac:dyDescent="0.25"/>
    <row r="509" ht="15" customHeight="1" x14ac:dyDescent="0.25"/>
    <row r="510" ht="15" customHeight="1" x14ac:dyDescent="0.25"/>
    <row r="511" ht="15" customHeight="1" x14ac:dyDescent="0.25"/>
    <row r="512" ht="15" customHeight="1" x14ac:dyDescent="0.25"/>
    <row r="513" ht="15" customHeight="1" x14ac:dyDescent="0.25"/>
    <row r="514" ht="15" customHeight="1" x14ac:dyDescent="0.25"/>
    <row r="515" ht="15" customHeight="1" x14ac:dyDescent="0.25"/>
    <row r="516" ht="15" customHeight="1" x14ac:dyDescent="0.25"/>
    <row r="517" ht="15" customHeight="1" x14ac:dyDescent="0.25"/>
    <row r="518" ht="15" customHeight="1" x14ac:dyDescent="0.25"/>
    <row r="519" ht="15" customHeight="1" x14ac:dyDescent="0.25"/>
    <row r="520" ht="15" customHeight="1" x14ac:dyDescent="0.25"/>
    <row r="521" ht="15" customHeight="1" x14ac:dyDescent="0.25"/>
    <row r="522" ht="15" customHeight="1" x14ac:dyDescent="0.25"/>
    <row r="523" ht="15" customHeight="1" x14ac:dyDescent="0.25"/>
    <row r="524" ht="15" customHeight="1" x14ac:dyDescent="0.25"/>
    <row r="525" ht="15" customHeight="1" x14ac:dyDescent="0.25"/>
    <row r="526" ht="15" customHeight="1" x14ac:dyDescent="0.25"/>
    <row r="527" ht="15" customHeight="1" x14ac:dyDescent="0.25"/>
    <row r="528" ht="15" customHeight="1" x14ac:dyDescent="0.25"/>
    <row r="529" ht="15" customHeight="1" x14ac:dyDescent="0.25"/>
    <row r="530" ht="15" customHeight="1" x14ac:dyDescent="0.25"/>
    <row r="531" ht="15" customHeight="1" x14ac:dyDescent="0.25"/>
    <row r="532" ht="15" customHeight="1" x14ac:dyDescent="0.25"/>
    <row r="533" ht="15" customHeight="1" x14ac:dyDescent="0.25"/>
    <row r="534" ht="15" customHeight="1" x14ac:dyDescent="0.25"/>
    <row r="535" ht="15" customHeight="1" x14ac:dyDescent="0.25"/>
    <row r="536" ht="15" customHeight="1" x14ac:dyDescent="0.25"/>
    <row r="537" ht="15" customHeight="1" x14ac:dyDescent="0.25"/>
    <row r="538" ht="15" customHeight="1" x14ac:dyDescent="0.25"/>
    <row r="539" ht="15" customHeight="1" x14ac:dyDescent="0.25"/>
    <row r="540" ht="15" customHeight="1" x14ac:dyDescent="0.25"/>
    <row r="541" ht="15" customHeight="1" x14ac:dyDescent="0.25"/>
    <row r="542" ht="15" customHeight="1" x14ac:dyDescent="0.25"/>
    <row r="543" ht="15" customHeight="1" x14ac:dyDescent="0.25"/>
    <row r="544" ht="15" customHeight="1" x14ac:dyDescent="0.25"/>
    <row r="545" ht="15" customHeight="1" x14ac:dyDescent="0.25"/>
    <row r="546" ht="15" customHeight="1" x14ac:dyDescent="0.25"/>
    <row r="547" ht="15" customHeight="1" x14ac:dyDescent="0.25"/>
    <row r="548" ht="15" customHeight="1" x14ac:dyDescent="0.25"/>
    <row r="549" ht="15" customHeight="1" x14ac:dyDescent="0.25"/>
    <row r="550" ht="15" customHeight="1" x14ac:dyDescent="0.25"/>
    <row r="551" ht="15" customHeight="1" x14ac:dyDescent="0.25"/>
    <row r="552" ht="15" customHeight="1" x14ac:dyDescent="0.25"/>
    <row r="553" ht="15" customHeight="1" x14ac:dyDescent="0.25"/>
    <row r="554" ht="15" customHeight="1" x14ac:dyDescent="0.25"/>
    <row r="555" ht="15" customHeight="1" x14ac:dyDescent="0.25"/>
    <row r="556" ht="15" customHeight="1" x14ac:dyDescent="0.25"/>
    <row r="557" ht="15" customHeight="1" x14ac:dyDescent="0.25"/>
    <row r="558" ht="15" customHeight="1" x14ac:dyDescent="0.25"/>
    <row r="559" ht="15" customHeight="1" x14ac:dyDescent="0.25"/>
    <row r="560" ht="15" customHeight="1" x14ac:dyDescent="0.25"/>
    <row r="561" ht="15" customHeight="1" x14ac:dyDescent="0.25"/>
    <row r="562" ht="15" customHeight="1" x14ac:dyDescent="0.25"/>
    <row r="563" ht="15" customHeight="1" x14ac:dyDescent="0.25"/>
    <row r="564" ht="15" customHeight="1" x14ac:dyDescent="0.25"/>
    <row r="565" ht="15" customHeight="1" x14ac:dyDescent="0.25"/>
    <row r="566" ht="15" customHeight="1" x14ac:dyDescent="0.25"/>
    <row r="567" ht="15" customHeight="1" x14ac:dyDescent="0.25"/>
    <row r="568" ht="15" customHeight="1" x14ac:dyDescent="0.25"/>
    <row r="569" ht="15" customHeight="1" x14ac:dyDescent="0.25"/>
    <row r="570" ht="15" customHeight="1" x14ac:dyDescent="0.25"/>
    <row r="571" ht="15" customHeight="1" x14ac:dyDescent="0.25"/>
    <row r="572" ht="15" customHeight="1" x14ac:dyDescent="0.25"/>
    <row r="573" ht="15" customHeight="1" x14ac:dyDescent="0.25"/>
    <row r="574" ht="15" customHeight="1" x14ac:dyDescent="0.25"/>
    <row r="575" ht="15" customHeight="1" x14ac:dyDescent="0.25"/>
    <row r="576" ht="15" customHeight="1" x14ac:dyDescent="0.25"/>
    <row r="577" ht="15" customHeight="1" x14ac:dyDescent="0.25"/>
    <row r="578" ht="15" customHeight="1" x14ac:dyDescent="0.25"/>
    <row r="579" ht="15" customHeight="1" x14ac:dyDescent="0.25"/>
    <row r="580" ht="15" customHeight="1" x14ac:dyDescent="0.25"/>
    <row r="581" ht="15" customHeight="1" x14ac:dyDescent="0.25"/>
    <row r="582" ht="15" customHeight="1" x14ac:dyDescent="0.25"/>
    <row r="583" ht="15" customHeight="1" x14ac:dyDescent="0.25"/>
    <row r="584" ht="15" customHeight="1" x14ac:dyDescent="0.25"/>
    <row r="585" ht="15" customHeight="1" x14ac:dyDescent="0.25"/>
    <row r="586" ht="15" customHeight="1" x14ac:dyDescent="0.25"/>
    <row r="587" ht="15" customHeight="1" x14ac:dyDescent="0.25"/>
    <row r="588" ht="15" customHeight="1" x14ac:dyDescent="0.25"/>
    <row r="589" ht="15" customHeight="1" x14ac:dyDescent="0.25"/>
    <row r="590" ht="15" customHeight="1" x14ac:dyDescent="0.25"/>
    <row r="591" ht="15" customHeight="1" x14ac:dyDescent="0.25"/>
    <row r="592" ht="15" customHeight="1" x14ac:dyDescent="0.25"/>
    <row r="593" ht="15" customHeight="1" x14ac:dyDescent="0.25"/>
    <row r="594" ht="15" customHeight="1" x14ac:dyDescent="0.25"/>
    <row r="595" ht="15" customHeight="1" x14ac:dyDescent="0.25"/>
  </sheetData>
  <mergeCells count="17">
    <mergeCell ref="F110:G110"/>
    <mergeCell ref="H110:I110"/>
    <mergeCell ref="N110:O110"/>
    <mergeCell ref="K110:M110"/>
    <mergeCell ref="B6:C6"/>
    <mergeCell ref="K6:M6"/>
    <mergeCell ref="D104:L104"/>
    <mergeCell ref="D105:L105"/>
    <mergeCell ref="D106:L106"/>
    <mergeCell ref="D107:L107"/>
    <mergeCell ref="A1:F1"/>
    <mergeCell ref="G1:J1"/>
    <mergeCell ref="K1:O1"/>
    <mergeCell ref="D2:E2"/>
    <mergeCell ref="G2:H2"/>
    <mergeCell ref="K2:M2"/>
    <mergeCell ref="N2:O4"/>
  </mergeCells>
  <dataValidations count="1">
    <dataValidation type="list" allowBlank="1" showInputMessage="1" showErrorMessage="1" sqref="E110 K110:M110">
      <formula1>$C$8:$C$99</formula1>
    </dataValidation>
  </dataValidations>
  <pageMargins left="0.70866141732283472" right="0.70866141732283472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8</vt:i4>
      </vt:variant>
    </vt:vector>
  </HeadingPairs>
  <TitlesOfParts>
    <vt:vector size="12" baseType="lpstr">
      <vt:lpstr>adatok</vt:lpstr>
      <vt:lpstr>adatok (2)</vt:lpstr>
      <vt:lpstr>adatok (3)</vt:lpstr>
      <vt:lpstr>adatok_érvényesítéssel</vt:lpstr>
      <vt:lpstr>adatok!f3_</vt:lpstr>
      <vt:lpstr>'adatok (2)'!f3_</vt:lpstr>
      <vt:lpstr>'adatok (3)'!f3_</vt:lpstr>
      <vt:lpstr>adatok_érvényesítéssel!f3_</vt:lpstr>
      <vt:lpstr>'adatok (2)'!t</vt:lpstr>
      <vt:lpstr>'adatok (3)'!t</vt:lpstr>
      <vt:lpstr>adatok_érvényesítéssel!t</vt:lpstr>
      <vt:lpstr>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Kata</cp:lastModifiedBy>
  <cp:lastPrinted>2011-12-01T22:38:17Z</cp:lastPrinted>
  <dcterms:created xsi:type="dcterms:W3CDTF">2011-12-01T20:12:39Z</dcterms:created>
  <dcterms:modified xsi:type="dcterms:W3CDTF">2012-11-18T12:39:18Z</dcterms:modified>
</cp:coreProperties>
</file>